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ris Pike\Documents\States\Kansas\Counties\"/>
    </mc:Choice>
  </mc:AlternateContent>
  <xr:revisionPtr revIDLastSave="0" documentId="13_ncr:1_{2669C661-8AA2-4D15-AF09-4E1F0F31AD41}" xr6:coauthVersionLast="45" xr6:coauthVersionMax="45" xr10:uidLastSave="{00000000-0000-0000-0000-000000000000}"/>
  <bookViews>
    <workbookView xWindow="29370" yWindow="990" windowWidth="21360" windowHeight="17295" tabRatio="925" xr2:uid="{00000000-000D-0000-FFFF-FFFF00000000}"/>
  </bookViews>
  <sheets>
    <sheet name="NECat19" sheetId="74" r:id="rId1"/>
    <sheet name="NEVisit$" sheetId="82" r:id="rId2"/>
    <sheet name="NEEmp" sheetId="80" r:id="rId3"/>
    <sheet name="NEWages" sheetId="81" r:id="rId4"/>
    <sheet name="NCCat19" sheetId="83" r:id="rId5"/>
    <sheet name="NCVisit$" sheetId="84" r:id="rId6"/>
    <sheet name="NCEmp" sheetId="85" r:id="rId7"/>
    <sheet name="NCWages" sheetId="86" r:id="rId8"/>
    <sheet name="NWCat19" sheetId="87" r:id="rId9"/>
    <sheet name="NWVisit$" sheetId="88" r:id="rId10"/>
    <sheet name="NWEmp" sheetId="89" r:id="rId11"/>
    <sheet name="NWWages" sheetId="90" r:id="rId12"/>
    <sheet name="SECat19" sheetId="91" r:id="rId13"/>
    <sheet name="SEVisit$" sheetId="92" r:id="rId14"/>
    <sheet name="SEEmp" sheetId="93" r:id="rId15"/>
    <sheet name="SEWages" sheetId="94" r:id="rId16"/>
    <sheet name="SCCat19" sheetId="95" r:id="rId17"/>
    <sheet name="SCVisit$" sheetId="96" r:id="rId18"/>
    <sheet name="SCEmp" sheetId="97" r:id="rId19"/>
    <sheet name="SCWages" sheetId="98" r:id="rId20"/>
    <sheet name="SWCat19" sheetId="99" r:id="rId21"/>
    <sheet name="SWVisit$" sheetId="100" r:id="rId22"/>
    <sheet name="SWEmp" sheetId="101" r:id="rId23"/>
    <sheet name="SWWages" sheetId="102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1" i="100" l="1"/>
  <c r="B52" i="100"/>
  <c r="B53" i="100"/>
  <c r="B54" i="100"/>
  <c r="B55" i="100"/>
  <c r="B56" i="100"/>
  <c r="B57" i="100"/>
  <c r="B58" i="100"/>
  <c r="B59" i="100"/>
  <c r="B60" i="100"/>
  <c r="B61" i="100"/>
  <c r="B62" i="100"/>
  <c r="B63" i="100"/>
  <c r="B64" i="100"/>
  <c r="B65" i="100"/>
  <c r="B66" i="100"/>
  <c r="B67" i="100"/>
  <c r="B68" i="100"/>
  <c r="B69" i="100"/>
  <c r="B70" i="100"/>
  <c r="B71" i="100"/>
  <c r="B72" i="100"/>
  <c r="B73" i="100"/>
  <c r="B74" i="100"/>
  <c r="B75" i="100"/>
  <c r="B50" i="100"/>
  <c r="F6" i="102" l="1"/>
  <c r="E6" i="102" s="1"/>
  <c r="D6" i="102" s="1"/>
  <c r="C6" i="102" s="1"/>
  <c r="F6" i="101"/>
  <c r="E6" i="101" s="1"/>
  <c r="D6" i="101" s="1"/>
  <c r="C6" i="101" s="1"/>
  <c r="I35" i="100"/>
  <c r="F6" i="100"/>
  <c r="E6" i="100" s="1"/>
  <c r="D6" i="100" s="1"/>
  <c r="C6" i="100" s="1"/>
  <c r="F6" i="98"/>
  <c r="E6" i="98" s="1"/>
  <c r="D6" i="98" s="1"/>
  <c r="C6" i="98" s="1"/>
  <c r="K27" i="97"/>
  <c r="F6" i="97"/>
  <c r="E6" i="97" s="1"/>
  <c r="D6" i="97" s="1"/>
  <c r="C6" i="97" s="1"/>
  <c r="F6" i="96"/>
  <c r="E6" i="96" s="1"/>
  <c r="D6" i="96" s="1"/>
  <c r="C6" i="96" s="1"/>
  <c r="F6" i="94"/>
  <c r="E6" i="94" s="1"/>
  <c r="D6" i="94" s="1"/>
  <c r="C6" i="94" s="1"/>
  <c r="K27" i="93"/>
  <c r="F6" i="93"/>
  <c r="E6" i="93" s="1"/>
  <c r="D6" i="93" s="1"/>
  <c r="C6" i="93" s="1"/>
  <c r="F6" i="92"/>
  <c r="E6" i="92" s="1"/>
  <c r="D6" i="92" s="1"/>
  <c r="C6" i="92" s="1"/>
  <c r="F6" i="90"/>
  <c r="E6" i="90"/>
  <c r="D6" i="90" s="1"/>
  <c r="C6" i="90" s="1"/>
  <c r="K26" i="89"/>
  <c r="F6" i="89"/>
  <c r="E6" i="89" s="1"/>
  <c r="D6" i="89" s="1"/>
  <c r="C6" i="89" s="1"/>
  <c r="F6" i="88"/>
  <c r="E6" i="88" s="1"/>
  <c r="D6" i="88" s="1"/>
  <c r="C6" i="88" s="1"/>
  <c r="F6" i="86"/>
  <c r="E6" i="86"/>
  <c r="D6" i="86" s="1"/>
  <c r="C6" i="86" s="1"/>
  <c r="F6" i="85"/>
  <c r="E6" i="85" s="1"/>
  <c r="D6" i="85" s="1"/>
  <c r="C6" i="85" s="1"/>
  <c r="F6" i="84"/>
  <c r="E6" i="84" s="1"/>
  <c r="D6" i="84" s="1"/>
  <c r="C6" i="84" s="1"/>
  <c r="F6" i="82"/>
  <c r="E6" i="82" s="1"/>
  <c r="D6" i="82" s="1"/>
  <c r="C6" i="82" s="1"/>
  <c r="D34" i="102" l="1"/>
  <c r="K31" i="85"/>
  <c r="I35" i="101"/>
  <c r="C34" i="102"/>
  <c r="K35" i="101"/>
  <c r="K35" i="100"/>
  <c r="K27" i="96"/>
  <c r="C26" i="98"/>
  <c r="D26" i="98"/>
  <c r="C26" i="94"/>
  <c r="D26" i="94"/>
  <c r="I27" i="97"/>
  <c r="I27" i="96"/>
  <c r="I27" i="93"/>
  <c r="I27" i="92"/>
  <c r="K27" i="92"/>
  <c r="D25" i="90"/>
  <c r="I26" i="89"/>
  <c r="C25" i="90"/>
  <c r="I26" i="88"/>
  <c r="K26" i="88"/>
  <c r="C30" i="86"/>
  <c r="D30" i="86"/>
  <c r="I31" i="85"/>
  <c r="I31" i="84"/>
  <c r="K31" i="84"/>
  <c r="I25" i="82"/>
  <c r="K25" i="82"/>
  <c r="I31" i="86" l="1"/>
  <c r="K31" i="86"/>
  <c r="I26" i="90"/>
  <c r="K26" i="90"/>
  <c r="I27" i="94"/>
  <c r="K27" i="94"/>
  <c r="K35" i="102"/>
  <c r="I35" i="102"/>
  <c r="I27" i="98"/>
  <c r="K27" i="98"/>
  <c r="F6" i="81" l="1"/>
  <c r="E6" i="81"/>
  <c r="D6" i="81"/>
  <c r="C6" i="81"/>
  <c r="F6" i="80"/>
  <c r="E6" i="80" s="1"/>
  <c r="D6" i="80" s="1"/>
  <c r="C6" i="80" s="1"/>
  <c r="K25" i="80" l="1"/>
  <c r="I25" i="80"/>
  <c r="I25" i="81"/>
  <c r="K25" i="81"/>
  <c r="C24" i="81" l="1"/>
  <c r="C31" i="83" l="1"/>
  <c r="C27" i="95"/>
  <c r="C27" i="91"/>
  <c r="C35" i="99"/>
  <c r="C26" i="96"/>
  <c r="C25" i="88"/>
  <c r="C26" i="92"/>
  <c r="C34" i="100"/>
  <c r="C30" i="84"/>
  <c r="C26" i="87"/>
  <c r="C24" i="82"/>
  <c r="C25" i="74"/>
  <c r="D30" i="85" l="1"/>
  <c r="D34" i="101"/>
  <c r="D25" i="89"/>
  <c r="D26" i="97"/>
  <c r="G31" i="83"/>
  <c r="G27" i="95"/>
  <c r="G26" i="87"/>
  <c r="E30" i="84"/>
  <c r="D30" i="84"/>
  <c r="D24" i="82"/>
  <c r="D26" i="92"/>
  <c r="G25" i="74"/>
  <c r="D25" i="88"/>
  <c r="G35" i="99"/>
  <c r="G27" i="91"/>
  <c r="D26" i="96"/>
  <c r="D34" i="100"/>
  <c r="F35" i="99" l="1"/>
  <c r="C26" i="97"/>
  <c r="C30" i="85"/>
  <c r="C26" i="93"/>
  <c r="D26" i="93"/>
  <c r="C34" i="101"/>
  <c r="E26" i="96"/>
  <c r="E27" i="91"/>
  <c r="F31" i="83"/>
  <c r="F27" i="91"/>
  <c r="F26" i="87"/>
  <c r="E24" i="82"/>
  <c r="E25" i="74"/>
  <c r="F27" i="95"/>
  <c r="E27" i="95"/>
  <c r="E26" i="87"/>
  <c r="E25" i="88"/>
  <c r="E35" i="99"/>
  <c r="E26" i="92"/>
  <c r="E31" i="83"/>
  <c r="E34" i="100"/>
  <c r="D24" i="80"/>
  <c r="H18" i="99" l="1"/>
  <c r="H18" i="95"/>
  <c r="H19" i="91"/>
  <c r="H20" i="87"/>
  <c r="H25" i="99"/>
  <c r="H23" i="87"/>
  <c r="H14" i="83"/>
  <c r="H18" i="83"/>
  <c r="C25" i="89"/>
  <c r="H20" i="91"/>
  <c r="E25" i="89"/>
  <c r="E26" i="97"/>
  <c r="E30" i="85"/>
  <c r="E34" i="101"/>
  <c r="H17" i="95"/>
  <c r="H15" i="95"/>
  <c r="H11" i="99"/>
  <c r="H12" i="91"/>
  <c r="C24" i="80"/>
  <c r="F25" i="74"/>
  <c r="H21" i="99" l="1"/>
  <c r="H21" i="83"/>
  <c r="H14" i="99"/>
  <c r="H25" i="87"/>
  <c r="H14" i="87"/>
  <c r="H30" i="99"/>
  <c r="H26" i="95"/>
  <c r="H12" i="99"/>
  <c r="H30" i="83"/>
  <c r="H17" i="83"/>
  <c r="H18" i="87"/>
  <c r="H22" i="87"/>
  <c r="H13" i="83"/>
  <c r="H13" i="87"/>
  <c r="H17" i="99"/>
  <c r="H16" i="91"/>
  <c r="H19" i="83"/>
  <c r="H18" i="91"/>
  <c r="H23" i="95"/>
  <c r="H13" i="99"/>
  <c r="H12" i="95"/>
  <c r="H22" i="91"/>
  <c r="H26" i="99"/>
  <c r="H21" i="87"/>
  <c r="H25" i="95"/>
  <c r="H19" i="87"/>
  <c r="H21" i="95"/>
  <c r="H32" i="99"/>
  <c r="H29" i="99"/>
  <c r="H25" i="91"/>
  <c r="H28" i="83"/>
  <c r="H16" i="99"/>
  <c r="H14" i="95"/>
  <c r="H12" i="83"/>
  <c r="H28" i="99"/>
  <c r="H16" i="95"/>
  <c r="H11" i="91"/>
  <c r="H22" i="99"/>
  <c r="H15" i="91"/>
  <c r="H19" i="99"/>
  <c r="H27" i="83"/>
  <c r="H25" i="83"/>
  <c r="H13" i="91"/>
  <c r="H21" i="91"/>
  <c r="H27" i="99"/>
  <c r="H16" i="83"/>
  <c r="H26" i="83"/>
  <c r="H16" i="87"/>
  <c r="H23" i="83"/>
  <c r="H23" i="99"/>
  <c r="H15" i="83"/>
  <c r="H20" i="83"/>
  <c r="H24" i="95"/>
  <c r="H33" i="99"/>
  <c r="H22" i="83"/>
  <c r="H15" i="99"/>
  <c r="H23" i="91"/>
  <c r="H17" i="91"/>
  <c r="H19" i="95"/>
  <c r="H24" i="91"/>
  <c r="H17" i="87"/>
  <c r="H29" i="83"/>
  <c r="H24" i="99"/>
  <c r="H14" i="91"/>
  <c r="H12" i="87"/>
  <c r="H31" i="99"/>
  <c r="H20" i="99"/>
  <c r="H24" i="87"/>
  <c r="H24" i="83"/>
  <c r="H26" i="91"/>
  <c r="H11" i="87"/>
  <c r="H15" i="87"/>
  <c r="H20" i="95"/>
  <c r="H34" i="99"/>
  <c r="H11" i="95"/>
  <c r="H22" i="95"/>
  <c r="H20" i="74"/>
  <c r="H16" i="74"/>
  <c r="H19" i="74"/>
  <c r="D27" i="91"/>
  <c r="D31" i="83"/>
  <c r="D26" i="87"/>
  <c r="D35" i="99"/>
  <c r="D27" i="95"/>
  <c r="H11" i="74"/>
  <c r="H11" i="83"/>
  <c r="H13" i="95"/>
  <c r="F26" i="92"/>
  <c r="F30" i="84"/>
  <c r="F25" i="88"/>
  <c r="F24" i="82"/>
  <c r="F34" i="100"/>
  <c r="F26" i="96"/>
  <c r="E26" i="93"/>
  <c r="H21" i="74"/>
  <c r="H24" i="74"/>
  <c r="H35" i="99"/>
  <c r="I17" i="100"/>
  <c r="K17" i="100"/>
  <c r="K10" i="96"/>
  <c r="I10" i="96"/>
  <c r="K19" i="96"/>
  <c r="I19" i="96"/>
  <c r="I22" i="88"/>
  <c r="K22" i="88"/>
  <c r="I28" i="100"/>
  <c r="K28" i="100"/>
  <c r="K14" i="88"/>
  <c r="I14" i="88"/>
  <c r="I14" i="94"/>
  <c r="K14" i="94"/>
  <c r="K16" i="82"/>
  <c r="K17" i="96"/>
  <c r="I17" i="96"/>
  <c r="K33" i="100"/>
  <c r="I33" i="100"/>
  <c r="I10" i="92"/>
  <c r="K10" i="92"/>
  <c r="I25" i="100"/>
  <c r="K25" i="100"/>
  <c r="K11" i="102"/>
  <c r="I11" i="102"/>
  <c r="I19" i="88"/>
  <c r="K19" i="88"/>
  <c r="I16" i="96"/>
  <c r="K16" i="96"/>
  <c r="K14" i="98"/>
  <c r="I14" i="98"/>
  <c r="H18" i="74"/>
  <c r="H15" i="74"/>
  <c r="H22" i="74"/>
  <c r="I16" i="82"/>
  <c r="I24" i="100"/>
  <c r="K24" i="100"/>
  <c r="I17" i="84"/>
  <c r="K17" i="84"/>
  <c r="K22" i="100"/>
  <c r="I22" i="100"/>
  <c r="I11" i="92"/>
  <c r="K11" i="92"/>
  <c r="I18" i="88"/>
  <c r="K18" i="88"/>
  <c r="H17" i="74"/>
  <c r="H13" i="74"/>
  <c r="H23" i="74"/>
  <c r="K19" i="92"/>
  <c r="I19" i="92"/>
  <c r="I18" i="92"/>
  <c r="K18" i="92"/>
  <c r="K14" i="96"/>
  <c r="I14" i="96"/>
  <c r="I13" i="84"/>
  <c r="K13" i="84"/>
  <c r="K12" i="100"/>
  <c r="I12" i="100"/>
  <c r="K23" i="88"/>
  <c r="I23" i="88"/>
  <c r="K21" i="96"/>
  <c r="I21" i="96"/>
  <c r="I23" i="84"/>
  <c r="K23" i="84"/>
  <c r="I20" i="82"/>
  <c r="K20" i="82"/>
  <c r="I19" i="100"/>
  <c r="K19" i="100"/>
  <c r="I10" i="100"/>
  <c r="K10" i="100"/>
  <c r="K25" i="98"/>
  <c r="I25" i="98"/>
  <c r="H12" i="74"/>
  <c r="F26" i="98"/>
  <c r="H26" i="87"/>
  <c r="H27" i="91"/>
  <c r="D24" i="81"/>
  <c r="E24" i="80"/>
  <c r="I29" i="100" l="1"/>
  <c r="I21" i="84"/>
  <c r="I27" i="100"/>
  <c r="I24" i="92"/>
  <c r="I12" i="92"/>
  <c r="K19" i="84"/>
  <c r="I15" i="96"/>
  <c r="K12" i="84"/>
  <c r="I10" i="84"/>
  <c r="K25" i="84"/>
  <c r="I22" i="84"/>
  <c r="I21" i="88"/>
  <c r="I14" i="84"/>
  <c r="I15" i="100"/>
  <c r="K13" i="92"/>
  <c r="K11" i="100"/>
  <c r="K15" i="88"/>
  <c r="K13" i="96"/>
  <c r="K15" i="92"/>
  <c r="I16" i="84"/>
  <c r="K13" i="100"/>
  <c r="K17" i="88"/>
  <c r="I22" i="96"/>
  <c r="I25" i="96"/>
  <c r="K18" i="100"/>
  <c r="K24" i="96"/>
  <c r="I13" i="92"/>
  <c r="I24" i="96"/>
  <c r="K24" i="92"/>
  <c r="K27" i="100"/>
  <c r="K21" i="88"/>
  <c r="K10" i="84"/>
  <c r="K17" i="92"/>
  <c r="I15" i="82"/>
  <c r="K12" i="92"/>
  <c r="K15" i="82"/>
  <c r="K27" i="84"/>
  <c r="I27" i="84"/>
  <c r="I20" i="84"/>
  <c r="K22" i="84"/>
  <c r="I25" i="84"/>
  <c r="K16" i="84"/>
  <c r="I13" i="96"/>
  <c r="H36" i="99"/>
  <c r="I13" i="100"/>
  <c r="I17" i="88"/>
  <c r="K22" i="96"/>
  <c r="I12" i="96"/>
  <c r="I19" i="84"/>
  <c r="K14" i="84"/>
  <c r="K15" i="100"/>
  <c r="I22" i="92"/>
  <c r="I16" i="100"/>
  <c r="K22" i="92"/>
  <c r="H28" i="95"/>
  <c r="I15" i="88"/>
  <c r="I15" i="84"/>
  <c r="I11" i="100"/>
  <c r="K18" i="82"/>
  <c r="H26" i="74"/>
  <c r="K15" i="84"/>
  <c r="I18" i="82"/>
  <c r="I26" i="100"/>
  <c r="I15" i="92"/>
  <c r="H32" i="83"/>
  <c r="K20" i="92"/>
  <c r="I12" i="84"/>
  <c r="I20" i="92"/>
  <c r="K15" i="96"/>
  <c r="I17" i="82"/>
  <c r="K17" i="82"/>
  <c r="K20" i="100"/>
  <c r="I23" i="96"/>
  <c r="K23" i="96"/>
  <c r="H27" i="95"/>
  <c r="H31" i="83"/>
  <c r="K21" i="84"/>
  <c r="K29" i="100"/>
  <c r="K25" i="96"/>
  <c r="I14" i="100"/>
  <c r="K14" i="100"/>
  <c r="D25" i="74"/>
  <c r="K12" i="96"/>
  <c r="H14" i="74"/>
  <c r="I15" i="81"/>
  <c r="G30" i="86"/>
  <c r="I29" i="102"/>
  <c r="K29" i="102"/>
  <c r="K15" i="102"/>
  <c r="I15" i="102"/>
  <c r="I22" i="90"/>
  <c r="K22" i="90"/>
  <c r="F30" i="86"/>
  <c r="I24" i="102"/>
  <c r="K24" i="102"/>
  <c r="I28" i="86"/>
  <c r="K28" i="86"/>
  <c r="I14" i="102"/>
  <c r="K14" i="102"/>
  <c r="K18" i="96"/>
  <c r="I18" i="96"/>
  <c r="E30" i="86"/>
  <c r="K20" i="98"/>
  <c r="I20" i="98"/>
  <c r="K24" i="86"/>
  <c r="I24" i="86"/>
  <c r="K14" i="90"/>
  <c r="I14" i="90"/>
  <c r="K17" i="98"/>
  <c r="I17" i="98"/>
  <c r="K25" i="94"/>
  <c r="I25" i="94"/>
  <c r="K19" i="94"/>
  <c r="I19" i="94"/>
  <c r="F25" i="90"/>
  <c r="I31" i="102"/>
  <c r="K31" i="102"/>
  <c r="I17" i="86"/>
  <c r="K17" i="86"/>
  <c r="I12" i="94"/>
  <c r="K12" i="94"/>
  <c r="K17" i="90"/>
  <c r="I17" i="90"/>
  <c r="F34" i="101"/>
  <c r="I24" i="88"/>
  <c r="K24" i="88"/>
  <c r="K10" i="90"/>
  <c r="G25" i="90"/>
  <c r="J18" i="90" s="1"/>
  <c r="I10" i="90"/>
  <c r="K13" i="94"/>
  <c r="I13" i="94"/>
  <c r="K22" i="82"/>
  <c r="I22" i="82"/>
  <c r="I18" i="90"/>
  <c r="K18" i="90"/>
  <c r="K13" i="86"/>
  <c r="I13" i="86"/>
  <c r="K16" i="98"/>
  <c r="I16" i="98"/>
  <c r="E26" i="98"/>
  <c r="K17" i="94"/>
  <c r="I17" i="94"/>
  <c r="I19" i="102"/>
  <c r="K19" i="102"/>
  <c r="K23" i="94"/>
  <c r="I23" i="94"/>
  <c r="I10" i="86"/>
  <c r="K10" i="86"/>
  <c r="F26" i="97"/>
  <c r="I32" i="102"/>
  <c r="K32" i="102"/>
  <c r="I20" i="86"/>
  <c r="K20" i="86"/>
  <c r="I21" i="86"/>
  <c r="K21" i="86"/>
  <c r="K23" i="98"/>
  <c r="I23" i="98"/>
  <c r="I11" i="86"/>
  <c r="K11" i="86"/>
  <c r="I23" i="90"/>
  <c r="K23" i="90"/>
  <c r="K29" i="86"/>
  <c r="I29" i="86"/>
  <c r="K22" i="98"/>
  <c r="I22" i="98"/>
  <c r="K18" i="102"/>
  <c r="I18" i="102"/>
  <c r="E34" i="102"/>
  <c r="K15" i="94"/>
  <c r="I15" i="94"/>
  <c r="K19" i="98"/>
  <c r="I19" i="98"/>
  <c r="K20" i="94"/>
  <c r="I20" i="94"/>
  <c r="F30" i="85"/>
  <c r="H28" i="91"/>
  <c r="I15" i="86"/>
  <c r="K15" i="86"/>
  <c r="I24" i="90"/>
  <c r="K24" i="90"/>
  <c r="J24" i="90"/>
  <c r="K23" i="100"/>
  <c r="I23" i="100"/>
  <c r="I11" i="82"/>
  <c r="K11" i="82"/>
  <c r="I11" i="84"/>
  <c r="K11" i="84"/>
  <c r="K28" i="84"/>
  <c r="I28" i="84"/>
  <c r="F24" i="81"/>
  <c r="I26" i="102"/>
  <c r="K26" i="102"/>
  <c r="I24" i="84"/>
  <c r="K24" i="84"/>
  <c r="G24" i="82"/>
  <c r="J22" i="82" s="1"/>
  <c r="I11" i="94"/>
  <c r="K11" i="94"/>
  <c r="I33" i="102"/>
  <c r="K33" i="102"/>
  <c r="K16" i="102"/>
  <c r="I16" i="102"/>
  <c r="I12" i="86"/>
  <c r="K12" i="86"/>
  <c r="I18" i="98"/>
  <c r="K18" i="98"/>
  <c r="G26" i="94"/>
  <c r="J12" i="94" s="1"/>
  <c r="I10" i="94"/>
  <c r="K10" i="94"/>
  <c r="F26" i="93"/>
  <c r="I19" i="86"/>
  <c r="K19" i="86"/>
  <c r="K20" i="90"/>
  <c r="I20" i="90"/>
  <c r="J20" i="90"/>
  <c r="K26" i="86"/>
  <c r="K23" i="92"/>
  <c r="I23" i="92"/>
  <c r="I14" i="92"/>
  <c r="K14" i="92"/>
  <c r="K32" i="100"/>
  <c r="I32" i="100"/>
  <c r="I18" i="94"/>
  <c r="K18" i="94"/>
  <c r="I25" i="86"/>
  <c r="K25" i="86"/>
  <c r="I12" i="102"/>
  <c r="K12" i="102"/>
  <c r="I18" i="86"/>
  <c r="K18" i="86"/>
  <c r="I16" i="86"/>
  <c r="K16" i="86"/>
  <c r="K21" i="90"/>
  <c r="I21" i="90"/>
  <c r="J21" i="90"/>
  <c r="K21" i="98"/>
  <c r="I21" i="98"/>
  <c r="K16" i="94"/>
  <c r="I16" i="94"/>
  <c r="K21" i="100"/>
  <c r="I21" i="100"/>
  <c r="K13" i="98"/>
  <c r="I13" i="98"/>
  <c r="G26" i="96"/>
  <c r="J18" i="96" s="1"/>
  <c r="I12" i="88"/>
  <c r="K12" i="88"/>
  <c r="K29" i="84"/>
  <c r="I29" i="84"/>
  <c r="I26" i="84"/>
  <c r="K26" i="84"/>
  <c r="I20" i="102"/>
  <c r="K20" i="102"/>
  <c r="I12" i="98"/>
  <c r="K12" i="98"/>
  <c r="I15" i="90"/>
  <c r="K15" i="90"/>
  <c r="I30" i="102"/>
  <c r="K30" i="102"/>
  <c r="I24" i="94"/>
  <c r="K24" i="94"/>
  <c r="I11" i="98"/>
  <c r="K11" i="98"/>
  <c r="I23" i="102"/>
  <c r="K23" i="102"/>
  <c r="K16" i="90"/>
  <c r="I16" i="90"/>
  <c r="J16" i="90"/>
  <c r="K10" i="98"/>
  <c r="G26" i="98"/>
  <c r="J23" i="98" s="1"/>
  <c r="I10" i="98"/>
  <c r="J10" i="98"/>
  <c r="K13" i="102"/>
  <c r="I13" i="102"/>
  <c r="K10" i="88"/>
  <c r="I10" i="88"/>
  <c r="G25" i="88"/>
  <c r="J24" i="88" s="1"/>
  <c r="I17" i="102"/>
  <c r="K17" i="102"/>
  <c r="I25" i="102"/>
  <c r="K25" i="102"/>
  <c r="K13" i="90"/>
  <c r="I13" i="90"/>
  <c r="J13" i="90"/>
  <c r="I28" i="102"/>
  <c r="K28" i="102"/>
  <c r="I22" i="102"/>
  <c r="K22" i="102"/>
  <c r="K27" i="86"/>
  <c r="I27" i="86"/>
  <c r="I24" i="98"/>
  <c r="K24" i="98"/>
  <c r="K15" i="98"/>
  <c r="I15" i="98"/>
  <c r="J15" i="98"/>
  <c r="I12" i="90"/>
  <c r="K12" i="90"/>
  <c r="J12" i="90"/>
  <c r="I19" i="90"/>
  <c r="K19" i="90"/>
  <c r="J19" i="90"/>
  <c r="K22" i="94"/>
  <c r="I22" i="94"/>
  <c r="J22" i="94"/>
  <c r="K21" i="94"/>
  <c r="I21" i="94"/>
  <c r="K23" i="82"/>
  <c r="I23" i="82"/>
  <c r="I26" i="86"/>
  <c r="E26" i="94"/>
  <c r="K13" i="88"/>
  <c r="I13" i="88"/>
  <c r="E25" i="90"/>
  <c r="K21" i="102"/>
  <c r="I21" i="102"/>
  <c r="G34" i="102"/>
  <c r="J16" i="102" s="1"/>
  <c r="K10" i="102"/>
  <c r="I10" i="102"/>
  <c r="H27" i="87"/>
  <c r="F34" i="102"/>
  <c r="I25" i="92"/>
  <c r="K25" i="92"/>
  <c r="I23" i="86"/>
  <c r="K23" i="86"/>
  <c r="K22" i="86"/>
  <c r="I22" i="86"/>
  <c r="K11" i="90"/>
  <c r="I11" i="90"/>
  <c r="J11" i="90"/>
  <c r="F26" i="94"/>
  <c r="I27" i="102"/>
  <c r="K27" i="102"/>
  <c r="I21" i="81"/>
  <c r="K21" i="81"/>
  <c r="K14" i="81"/>
  <c r="I14" i="81"/>
  <c r="K23" i="81"/>
  <c r="I23" i="81"/>
  <c r="I13" i="81"/>
  <c r="K13" i="81"/>
  <c r="I12" i="81"/>
  <c r="K12" i="81"/>
  <c r="I20" i="81"/>
  <c r="K20" i="81"/>
  <c r="I11" i="81"/>
  <c r="K11" i="81"/>
  <c r="I16" i="81"/>
  <c r="K16" i="81"/>
  <c r="K18" i="81"/>
  <c r="I18" i="81"/>
  <c r="K15" i="81"/>
  <c r="K22" i="81"/>
  <c r="I22" i="81"/>
  <c r="E24" i="81"/>
  <c r="K17" i="81"/>
  <c r="I17" i="81"/>
  <c r="K10" i="81"/>
  <c r="I10" i="81"/>
  <c r="G24" i="81"/>
  <c r="J19" i="81" s="1"/>
  <c r="I19" i="81"/>
  <c r="K19" i="81"/>
  <c r="K11" i="96" l="1"/>
  <c r="I11" i="96"/>
  <c r="J24" i="98"/>
  <c r="I18" i="100"/>
  <c r="I14" i="82"/>
  <c r="K14" i="82"/>
  <c r="K20" i="96"/>
  <c r="I20" i="96"/>
  <c r="J21" i="94"/>
  <c r="J24" i="94"/>
  <c r="J10" i="90"/>
  <c r="J23" i="90"/>
  <c r="K19" i="82"/>
  <c r="I19" i="82"/>
  <c r="K30" i="100"/>
  <c r="I30" i="100"/>
  <c r="K13" i="82"/>
  <c r="I13" i="82"/>
  <c r="K10" i="82"/>
  <c r="I10" i="82"/>
  <c r="K16" i="88"/>
  <c r="I16" i="88"/>
  <c r="J17" i="90"/>
  <c r="I12" i="82"/>
  <c r="K12" i="82"/>
  <c r="K11" i="88"/>
  <c r="I11" i="88"/>
  <c r="I20" i="88"/>
  <c r="K20" i="88"/>
  <c r="K31" i="100"/>
  <c r="I31" i="100"/>
  <c r="K18" i="84"/>
  <c r="I18" i="84"/>
  <c r="I21" i="92"/>
  <c r="K21" i="92"/>
  <c r="J16" i="94"/>
  <c r="I21" i="82"/>
  <c r="K21" i="82"/>
  <c r="J12" i="98"/>
  <c r="J18" i="98"/>
  <c r="I17" i="92"/>
  <c r="G26" i="92"/>
  <c r="J19" i="92" s="1"/>
  <c r="J24" i="86"/>
  <c r="J21" i="86"/>
  <c r="J19" i="86"/>
  <c r="J13" i="86"/>
  <c r="J22" i="86"/>
  <c r="J29" i="86"/>
  <c r="J25" i="86"/>
  <c r="J18" i="86"/>
  <c r="J20" i="86"/>
  <c r="J11" i="86"/>
  <c r="J26" i="86"/>
  <c r="J10" i="86"/>
  <c r="J12" i="86"/>
  <c r="J27" i="86"/>
  <c r="J15" i="86"/>
  <c r="J16" i="86"/>
  <c r="J23" i="86"/>
  <c r="I20" i="100"/>
  <c r="K20" i="84"/>
  <c r="G30" i="84"/>
  <c r="K26" i="100"/>
  <c r="G34" i="100"/>
  <c r="J17" i="100" s="1"/>
  <c r="K16" i="100"/>
  <c r="K16" i="92"/>
  <c r="I16" i="92"/>
  <c r="H25" i="74"/>
  <c r="J23" i="82"/>
  <c r="J10" i="88"/>
  <c r="J12" i="88"/>
  <c r="J13" i="88"/>
  <c r="J11" i="92"/>
  <c r="J15" i="92"/>
  <c r="J22" i="92"/>
  <c r="J23" i="92"/>
  <c r="J26" i="92"/>
  <c r="J20" i="92"/>
  <c r="J12" i="92"/>
  <c r="K26" i="92"/>
  <c r="J17" i="92"/>
  <c r="J24" i="92"/>
  <c r="J25" i="92"/>
  <c r="J14" i="92"/>
  <c r="J13" i="92"/>
  <c r="J21" i="92"/>
  <c r="J18" i="92"/>
  <c r="I26" i="92"/>
  <c r="J27" i="91" s="1"/>
  <c r="J16" i="92"/>
  <c r="J10" i="92"/>
  <c r="J13" i="81"/>
  <c r="J22" i="88"/>
  <c r="K25" i="88"/>
  <c r="J25" i="88"/>
  <c r="I25" i="88"/>
  <c r="J26" i="87" s="1"/>
  <c r="J14" i="88"/>
  <c r="J20" i="88"/>
  <c r="J18" i="88"/>
  <c r="J15" i="88"/>
  <c r="J21" i="88"/>
  <c r="J16" i="88"/>
  <c r="J19" i="88"/>
  <c r="J11" i="88"/>
  <c r="J17" i="88"/>
  <c r="J23" i="88"/>
  <c r="J11" i="98"/>
  <c r="J26" i="96"/>
  <c r="I26" i="96"/>
  <c r="J27" i="95" s="1"/>
  <c r="K26" i="96"/>
  <c r="J15" i="96"/>
  <c r="J19" i="96"/>
  <c r="J17" i="96"/>
  <c r="J11" i="96"/>
  <c r="J22" i="96"/>
  <c r="J12" i="96"/>
  <c r="J16" i="96"/>
  <c r="J13" i="96"/>
  <c r="J25" i="96"/>
  <c r="J24" i="96"/>
  <c r="J10" i="96"/>
  <c r="J23" i="96"/>
  <c r="J14" i="96"/>
  <c r="J21" i="96"/>
  <c r="J20" i="96"/>
  <c r="J11" i="82"/>
  <c r="J32" i="102"/>
  <c r="J15" i="90"/>
  <c r="I25" i="90"/>
  <c r="K25" i="90"/>
  <c r="J25" i="90"/>
  <c r="J17" i="86"/>
  <c r="J17" i="98"/>
  <c r="J14" i="102"/>
  <c r="J22" i="90"/>
  <c r="J29" i="102"/>
  <c r="J27" i="102"/>
  <c r="J10" i="102"/>
  <c r="J22" i="102"/>
  <c r="J20" i="102"/>
  <c r="J16" i="98"/>
  <c r="J19" i="94"/>
  <c r="J24" i="102"/>
  <c r="J30" i="102"/>
  <c r="J21" i="98"/>
  <c r="J12" i="102"/>
  <c r="J18" i="94"/>
  <c r="J10" i="94"/>
  <c r="J11" i="94"/>
  <c r="J20" i="94"/>
  <c r="J15" i="94"/>
  <c r="J22" i="98"/>
  <c r="K30" i="86"/>
  <c r="J30" i="86"/>
  <c r="I30" i="86"/>
  <c r="J17" i="94"/>
  <c r="J13" i="94"/>
  <c r="J21" i="81"/>
  <c r="I34" i="102"/>
  <c r="J34" i="102"/>
  <c r="K34" i="102"/>
  <c r="J11" i="102"/>
  <c r="J17" i="102"/>
  <c r="K24" i="82"/>
  <c r="I24" i="82"/>
  <c r="J25" i="74" s="1"/>
  <c r="J24" i="82"/>
  <c r="J10" i="82"/>
  <c r="J12" i="82"/>
  <c r="J13" i="82"/>
  <c r="J20" i="82"/>
  <c r="J19" i="82"/>
  <c r="J17" i="82"/>
  <c r="J16" i="82"/>
  <c r="J21" i="82"/>
  <c r="J18" i="82"/>
  <c r="J14" i="82"/>
  <c r="J15" i="82"/>
  <c r="J21" i="102"/>
  <c r="K26" i="98"/>
  <c r="J26" i="98"/>
  <c r="I26" i="98"/>
  <c r="J14" i="98"/>
  <c r="J25" i="98"/>
  <c r="J23" i="102"/>
  <c r="J26" i="102"/>
  <c r="J31" i="102"/>
  <c r="J28" i="86"/>
  <c r="J15" i="102"/>
  <c r="F25" i="89"/>
  <c r="J13" i="102"/>
  <c r="J13" i="98"/>
  <c r="J23" i="94"/>
  <c r="I26" i="94"/>
  <c r="K26" i="94"/>
  <c r="J26" i="94"/>
  <c r="J14" i="94"/>
  <c r="J25" i="94"/>
  <c r="J14" i="90"/>
  <c r="J20" i="98"/>
  <c r="K14" i="86"/>
  <c r="I14" i="86"/>
  <c r="J14" i="86"/>
  <c r="J18" i="81"/>
  <c r="F24" i="80"/>
  <c r="J19" i="98"/>
  <c r="J18" i="102"/>
  <c r="J19" i="102"/>
  <c r="J28" i="102"/>
  <c r="J25" i="102"/>
  <c r="J33" i="102"/>
  <c r="J10" i="81"/>
  <c r="J11" i="81"/>
  <c r="J22" i="81"/>
  <c r="J24" i="81"/>
  <c r="K24" i="81"/>
  <c r="I24" i="81"/>
  <c r="J12" i="81"/>
  <c r="J20" i="81"/>
  <c r="J14" i="81"/>
  <c r="J17" i="81"/>
  <c r="J15" i="81"/>
  <c r="J16" i="81"/>
  <c r="J23" i="81"/>
  <c r="I11" i="89" l="1"/>
  <c r="K12" i="80"/>
  <c r="I14" i="80"/>
  <c r="K16" i="85"/>
  <c r="I12" i="93"/>
  <c r="K19" i="93"/>
  <c r="K18" i="89"/>
  <c r="K29" i="101"/>
  <c r="K12" i="85"/>
  <c r="I23" i="89"/>
  <c r="I26" i="101"/>
  <c r="K11" i="89"/>
  <c r="K30" i="84"/>
  <c r="J29" i="84"/>
  <c r="J14" i="84"/>
  <c r="J25" i="84"/>
  <c r="J21" i="84"/>
  <c r="J24" i="84"/>
  <c r="J13" i="84"/>
  <c r="J15" i="84"/>
  <c r="I30" i="84"/>
  <c r="J31" i="83" s="1"/>
  <c r="J22" i="84"/>
  <c r="J18" i="84"/>
  <c r="J16" i="84"/>
  <c r="J23" i="84"/>
  <c r="J10" i="84"/>
  <c r="J19" i="84"/>
  <c r="J30" i="84"/>
  <c r="J17" i="84"/>
  <c r="J11" i="84"/>
  <c r="J28" i="84"/>
  <c r="J12" i="84"/>
  <c r="J20" i="84"/>
  <c r="J26" i="84"/>
  <c r="J27" i="84"/>
  <c r="J26" i="100"/>
  <c r="K27" i="101"/>
  <c r="K28" i="85"/>
  <c r="K26" i="101"/>
  <c r="I27" i="101"/>
  <c r="J33" i="100"/>
  <c r="J18" i="100"/>
  <c r="I28" i="85"/>
  <c r="J25" i="100"/>
  <c r="I34" i="100"/>
  <c r="J35" i="99" s="1"/>
  <c r="J28" i="100"/>
  <c r="J13" i="100"/>
  <c r="J19" i="100"/>
  <c r="J15" i="100"/>
  <c r="J12" i="100"/>
  <c r="J32" i="100"/>
  <c r="K19" i="89"/>
  <c r="J16" i="100"/>
  <c r="K34" i="100"/>
  <c r="J34" i="100"/>
  <c r="J29" i="100"/>
  <c r="J11" i="100"/>
  <c r="J21" i="100"/>
  <c r="J27" i="100"/>
  <c r="J31" i="100"/>
  <c r="I22" i="89"/>
  <c r="I18" i="89"/>
  <c r="J20" i="100"/>
  <c r="J22" i="100"/>
  <c r="J10" i="100"/>
  <c r="K22" i="89"/>
  <c r="J30" i="100"/>
  <c r="J23" i="100"/>
  <c r="J14" i="100"/>
  <c r="J24" i="100"/>
  <c r="I19" i="93"/>
  <c r="I19" i="89"/>
  <c r="K12" i="93"/>
  <c r="K24" i="93"/>
  <c r="I24" i="93"/>
  <c r="K20" i="89"/>
  <c r="I20" i="89"/>
  <c r="I10" i="93"/>
  <c r="K10" i="93"/>
  <c r="K12" i="97"/>
  <c r="I12" i="97"/>
  <c r="K19" i="101"/>
  <c r="I19" i="101"/>
  <c r="K17" i="80"/>
  <c r="I17" i="80"/>
  <c r="I23" i="80"/>
  <c r="K23" i="80"/>
  <c r="I11" i="80"/>
  <c r="K11" i="80"/>
  <c r="I19" i="80"/>
  <c r="K19" i="80"/>
  <c r="I10" i="80"/>
  <c r="K10" i="80"/>
  <c r="I12" i="80"/>
  <c r="K13" i="80"/>
  <c r="I13" i="80"/>
  <c r="I18" i="80"/>
  <c r="K18" i="80"/>
  <c r="I22" i="80"/>
  <c r="K22" i="80"/>
  <c r="K21" i="80"/>
  <c r="I21" i="80"/>
  <c r="K14" i="80"/>
  <c r="K16" i="80"/>
  <c r="I16" i="80"/>
  <c r="I15" i="80"/>
  <c r="K15" i="80"/>
  <c r="I12" i="85" l="1"/>
  <c r="I16" i="85"/>
  <c r="I29" i="101"/>
  <c r="K23" i="89"/>
  <c r="G24" i="80"/>
  <c r="J22" i="80" s="1"/>
  <c r="I20" i="80"/>
  <c r="K20" i="80"/>
  <c r="G26" i="93"/>
  <c r="J12" i="93" s="1"/>
  <c r="I14" i="101"/>
  <c r="K14" i="101"/>
  <c r="K16" i="89"/>
  <c r="I16" i="89"/>
  <c r="I17" i="101"/>
  <c r="K17" i="101"/>
  <c r="K18" i="93"/>
  <c r="I18" i="93"/>
  <c r="I13" i="89"/>
  <c r="K13" i="89"/>
  <c r="K13" i="85"/>
  <c r="I13" i="85"/>
  <c r="I16" i="97"/>
  <c r="K16" i="97"/>
  <c r="K23" i="93"/>
  <c r="I23" i="93"/>
  <c r="K20" i="93"/>
  <c r="I20" i="93"/>
  <c r="K14" i="97"/>
  <c r="I14" i="97"/>
  <c r="K20" i="97"/>
  <c r="I20" i="97"/>
  <c r="I27" i="85"/>
  <c r="K27" i="85"/>
  <c r="I15" i="85"/>
  <c r="K15" i="85"/>
  <c r="K14" i="93"/>
  <c r="I14" i="93"/>
  <c r="I14" i="89"/>
  <c r="K14" i="89"/>
  <c r="I13" i="93"/>
  <c r="K13" i="93"/>
  <c r="I21" i="85"/>
  <c r="K21" i="85"/>
  <c r="K31" i="101"/>
  <c r="I31" i="101"/>
  <c r="I33" i="101"/>
  <c r="K33" i="101"/>
  <c r="I10" i="85"/>
  <c r="K10" i="85"/>
  <c r="G30" i="85"/>
  <c r="I23" i="97"/>
  <c r="K23" i="97"/>
  <c r="K16" i="93"/>
  <c r="I16" i="93"/>
  <c r="K28" i="101"/>
  <c r="I28" i="101"/>
  <c r="I21" i="101"/>
  <c r="K21" i="101"/>
  <c r="I12" i="101"/>
  <c r="K12" i="101"/>
  <c r="K20" i="101"/>
  <c r="I20" i="101"/>
  <c r="I17" i="97"/>
  <c r="K17" i="97"/>
  <c r="I26" i="85"/>
  <c r="K26" i="85"/>
  <c r="I22" i="101"/>
  <c r="K22" i="101"/>
  <c r="K15" i="89"/>
  <c r="I15" i="89"/>
  <c r="J20" i="80"/>
  <c r="K22" i="93"/>
  <c r="I22" i="93"/>
  <c r="I24" i="89"/>
  <c r="K24" i="89"/>
  <c r="I18" i="85"/>
  <c r="K18" i="85"/>
  <c r="I25" i="93"/>
  <c r="K25" i="93"/>
  <c r="I29" i="85"/>
  <c r="K29" i="85"/>
  <c r="K24" i="97"/>
  <c r="I24" i="97"/>
  <c r="K17" i="89"/>
  <c r="I17" i="89"/>
  <c r="I22" i="97"/>
  <c r="K22" i="97"/>
  <c r="I13" i="97"/>
  <c r="K13" i="97"/>
  <c r="K16" i="101"/>
  <c r="I16" i="101"/>
  <c r="K24" i="85"/>
  <c r="I24" i="85"/>
  <c r="I25" i="85"/>
  <c r="K25" i="85"/>
  <c r="I19" i="97"/>
  <c r="K19" i="97"/>
  <c r="K23" i="85"/>
  <c r="I23" i="85"/>
  <c r="I32" i="101"/>
  <c r="K32" i="101"/>
  <c r="K11" i="101"/>
  <c r="I11" i="101"/>
  <c r="K21" i="97"/>
  <c r="I21" i="97"/>
  <c r="K30" i="101"/>
  <c r="I30" i="101"/>
  <c r="I11" i="85"/>
  <c r="K11" i="85"/>
  <c r="K17" i="93"/>
  <c r="I17" i="93"/>
  <c r="K15" i="97"/>
  <c r="I15" i="97"/>
  <c r="K11" i="97"/>
  <c r="I11" i="97"/>
  <c r="I20" i="85"/>
  <c r="K20" i="85"/>
  <c r="K25" i="97"/>
  <c r="I25" i="97"/>
  <c r="K10" i="101"/>
  <c r="G34" i="101"/>
  <c r="J14" i="101" s="1"/>
  <c r="I10" i="101"/>
  <c r="K15" i="101"/>
  <c r="I15" i="101"/>
  <c r="I10" i="89"/>
  <c r="K10" i="89"/>
  <c r="G25" i="89"/>
  <c r="J13" i="89" s="1"/>
  <c r="I21" i="89"/>
  <c r="K21" i="89"/>
  <c r="K24" i="101"/>
  <c r="I24" i="101"/>
  <c r="I22" i="85"/>
  <c r="K22" i="85"/>
  <c r="J22" i="85"/>
  <c r="K25" i="101"/>
  <c r="I25" i="101"/>
  <c r="I18" i="97"/>
  <c r="K18" i="97"/>
  <c r="I21" i="93"/>
  <c r="K21" i="93"/>
  <c r="K18" i="101"/>
  <c r="I18" i="101"/>
  <c r="I17" i="85"/>
  <c r="K17" i="85"/>
  <c r="K14" i="85"/>
  <c r="I14" i="85"/>
  <c r="K15" i="93"/>
  <c r="I15" i="93"/>
  <c r="K11" i="93"/>
  <c r="I11" i="93"/>
  <c r="K23" i="101"/>
  <c r="I23" i="101"/>
  <c r="K10" i="97"/>
  <c r="I10" i="97"/>
  <c r="G26" i="97"/>
  <c r="I19" i="85"/>
  <c r="K19" i="85"/>
  <c r="K12" i="89"/>
  <c r="I12" i="89"/>
  <c r="K13" i="101"/>
  <c r="I13" i="101"/>
  <c r="J23" i="80"/>
  <c r="L25" i="74"/>
  <c r="J24" i="80"/>
  <c r="K24" i="80"/>
  <c r="I24" i="80"/>
  <c r="J10" i="80"/>
  <c r="J11" i="80"/>
  <c r="J17" i="80"/>
  <c r="J13" i="80"/>
  <c r="J19" i="80"/>
  <c r="J16" i="80" l="1"/>
  <c r="J18" i="80"/>
  <c r="J21" i="80"/>
  <c r="J15" i="80"/>
  <c r="J14" i="80"/>
  <c r="J12" i="80"/>
  <c r="J27" i="85"/>
  <c r="J12" i="89"/>
  <c r="J23" i="85"/>
  <c r="J25" i="85"/>
  <c r="J17" i="85"/>
  <c r="J18" i="85"/>
  <c r="J19" i="85"/>
  <c r="J11" i="85"/>
  <c r="J20" i="85"/>
  <c r="J21" i="85"/>
  <c r="J14" i="85"/>
  <c r="J24" i="85"/>
  <c r="J29" i="85"/>
  <c r="J26" i="85"/>
  <c r="J21" i="89"/>
  <c r="J13" i="101"/>
  <c r="J10" i="89"/>
  <c r="J10" i="85"/>
  <c r="J18" i="101"/>
  <c r="J10" i="101"/>
  <c r="J25" i="101"/>
  <c r="J23" i="101"/>
  <c r="J24" i="101"/>
  <c r="J15" i="101"/>
  <c r="J10" i="93"/>
  <c r="L27" i="91"/>
  <c r="J21" i="93"/>
  <c r="J25" i="93"/>
  <c r="J19" i="93"/>
  <c r="J14" i="93"/>
  <c r="J13" i="93"/>
  <c r="J23" i="93"/>
  <c r="J11" i="93"/>
  <c r="J17" i="93"/>
  <c r="J20" i="93"/>
  <c r="J18" i="93"/>
  <c r="J26" i="93"/>
  <c r="J15" i="93"/>
  <c r="K26" i="93"/>
  <c r="J22" i="93"/>
  <c r="I26" i="93"/>
  <c r="J16" i="93"/>
  <c r="J15" i="85"/>
  <c r="J24" i="93"/>
  <c r="J18" i="97"/>
  <c r="J26" i="97"/>
  <c r="K26" i="97"/>
  <c r="I26" i="97"/>
  <c r="J12" i="97"/>
  <c r="L27" i="95"/>
  <c r="J15" i="97"/>
  <c r="J19" i="97"/>
  <c r="J17" i="97"/>
  <c r="J21" i="101"/>
  <c r="L35" i="99"/>
  <c r="J14" i="97"/>
  <c r="J34" i="101"/>
  <c r="K34" i="101"/>
  <c r="I34" i="101"/>
  <c r="J27" i="101"/>
  <c r="J29" i="101"/>
  <c r="J26" i="101"/>
  <c r="J19" i="101"/>
  <c r="J11" i="101"/>
  <c r="J22" i="97"/>
  <c r="J33" i="101"/>
  <c r="J22" i="101"/>
  <c r="J12" i="101"/>
  <c r="L26" i="87"/>
  <c r="J16" i="97"/>
  <c r="L31" i="83"/>
  <c r="J25" i="97"/>
  <c r="J13" i="97"/>
  <c r="J24" i="97"/>
  <c r="J20" i="97"/>
  <c r="J16" i="89"/>
  <c r="J21" i="97"/>
  <c r="J28" i="101"/>
  <c r="K30" i="85"/>
  <c r="J30" i="85"/>
  <c r="I30" i="85"/>
  <c r="J16" i="85"/>
  <c r="J28" i="85"/>
  <c r="J12" i="85"/>
  <c r="J15" i="89"/>
  <c r="I25" i="89"/>
  <c r="K25" i="89"/>
  <c r="J25" i="89"/>
  <c r="J18" i="89"/>
  <c r="J22" i="89"/>
  <c r="J23" i="89"/>
  <c r="J19" i="89"/>
  <c r="J11" i="89"/>
  <c r="J20" i="89"/>
  <c r="J11" i="97"/>
  <c r="J24" i="89"/>
  <c r="J20" i="101"/>
  <c r="J14" i="89"/>
  <c r="J32" i="101"/>
  <c r="J17" i="89"/>
  <c r="J23" i="97"/>
  <c r="J31" i="101"/>
  <c r="J17" i="101"/>
  <c r="J10" i="97"/>
  <c r="J30" i="101"/>
  <c r="J16" i="101"/>
  <c r="J13" i="85"/>
</calcChain>
</file>

<file path=xl/sharedStrings.xml><?xml version="1.0" encoding="utf-8"?>
<sst xmlns="http://schemas.openxmlformats.org/spreadsheetml/2006/main" count="660" uniqueCount="137">
  <si>
    <t>Retail</t>
  </si>
  <si>
    <t>Total</t>
  </si>
  <si>
    <t>County</t>
  </si>
  <si>
    <t>Lodging*</t>
  </si>
  <si>
    <t>* Lodging spending includes 2nd home valuation</t>
  </si>
  <si>
    <t>Food and beverage</t>
  </si>
  <si>
    <t>Growth rate</t>
  </si>
  <si>
    <t>Amounts in millions of current dollars</t>
  </si>
  <si>
    <t>Clark County</t>
  </si>
  <si>
    <t>Douglas County</t>
  </si>
  <si>
    <t>Franklin County</t>
  </si>
  <si>
    <t>Grant County</t>
  </si>
  <si>
    <t>Jefferson County</t>
  </si>
  <si>
    <t>Lincoln County</t>
  </si>
  <si>
    <t>Stevens County</t>
  </si>
  <si>
    <t>Share of State</t>
  </si>
  <si>
    <t>Tax savings per hhld</t>
  </si>
  <si>
    <t>Atchison County</t>
  </si>
  <si>
    <t>Brown County</t>
  </si>
  <si>
    <t>Doniphan County</t>
  </si>
  <si>
    <t>Jackson County</t>
  </si>
  <si>
    <t>Johnson County</t>
  </si>
  <si>
    <t>Leavenworth County</t>
  </si>
  <si>
    <t>Miami County</t>
  </si>
  <si>
    <t>Nemaha County</t>
  </si>
  <si>
    <t>Osage County</t>
  </si>
  <si>
    <t>Shawnee County</t>
  </si>
  <si>
    <t>Wyandotte County</t>
  </si>
  <si>
    <t>Region Total</t>
  </si>
  <si>
    <t>State Total</t>
  </si>
  <si>
    <t>Northeast Region, 2019</t>
  </si>
  <si>
    <t>Recreation**</t>
  </si>
  <si>
    <t>Transport***</t>
  </si>
  <si>
    <t>** Recreation includes casino wagering</t>
  </si>
  <si>
    <t>*** Tranport includes local and air transportation</t>
  </si>
  <si>
    <t>Share of Region</t>
  </si>
  <si>
    <t>Northeast Region</t>
  </si>
  <si>
    <t>Clay County</t>
  </si>
  <si>
    <t>Cloud County</t>
  </si>
  <si>
    <t>Dickinson County</t>
  </si>
  <si>
    <t>Ellsworth County</t>
  </si>
  <si>
    <t>Geary County</t>
  </si>
  <si>
    <t>Jewell County</t>
  </si>
  <si>
    <t>Marshall County</t>
  </si>
  <si>
    <t>Mitchell County</t>
  </si>
  <si>
    <t>Morris County</t>
  </si>
  <si>
    <t>Osborne County</t>
  </si>
  <si>
    <t>Ottawa County</t>
  </si>
  <si>
    <t>Pottawatomie County</t>
  </si>
  <si>
    <t>Republic County</t>
  </si>
  <si>
    <t>Riley County</t>
  </si>
  <si>
    <t>Russell County</t>
  </si>
  <si>
    <t>Saline County</t>
  </si>
  <si>
    <t>Smith County</t>
  </si>
  <si>
    <t>Wabaunsee County</t>
  </si>
  <si>
    <t>Washington County</t>
  </si>
  <si>
    <t>NorthCentral Region, 2019</t>
  </si>
  <si>
    <t>Cheyenne County</t>
  </si>
  <si>
    <t>Decatur County</t>
  </si>
  <si>
    <t>Ellis County</t>
  </si>
  <si>
    <t>Gove County</t>
  </si>
  <si>
    <t>Graham County</t>
  </si>
  <si>
    <t>Logan County</t>
  </si>
  <si>
    <t>Norton County</t>
  </si>
  <si>
    <t>Phillips County</t>
  </si>
  <si>
    <t>Rawlins County</t>
  </si>
  <si>
    <t>Rooks County</t>
  </si>
  <si>
    <t>Sheridan County</t>
  </si>
  <si>
    <t>Sherman County</t>
  </si>
  <si>
    <t>Thomas County</t>
  </si>
  <si>
    <t>Trego County</t>
  </si>
  <si>
    <t>Wallace County</t>
  </si>
  <si>
    <t>Northwest Region</t>
  </si>
  <si>
    <t>Northwest Region, 2019</t>
  </si>
  <si>
    <t>Northcentral Region</t>
  </si>
  <si>
    <t>Allen County</t>
  </si>
  <si>
    <t>Anderson County</t>
  </si>
  <si>
    <t>Bourbon County</t>
  </si>
  <si>
    <t>Chautauqua County</t>
  </si>
  <si>
    <t>Cherokee County</t>
  </si>
  <si>
    <t>Coffey County</t>
  </si>
  <si>
    <t>Crawford County</t>
  </si>
  <si>
    <t>Elk County</t>
  </si>
  <si>
    <t>Greenwood County</t>
  </si>
  <si>
    <t>Labette County</t>
  </si>
  <si>
    <t>Linn County</t>
  </si>
  <si>
    <t>Lyon County</t>
  </si>
  <si>
    <t>Montgomery County</t>
  </si>
  <si>
    <t>Neosho County</t>
  </si>
  <si>
    <t>Wilson County</t>
  </si>
  <si>
    <t>Woodson County</t>
  </si>
  <si>
    <t>Barber County</t>
  </si>
  <si>
    <t>Barton County</t>
  </si>
  <si>
    <t>Butler County</t>
  </si>
  <si>
    <t>Chase County</t>
  </si>
  <si>
    <t>Cowley County</t>
  </si>
  <si>
    <t>Harper County</t>
  </si>
  <si>
    <t>Harvey County</t>
  </si>
  <si>
    <t>Kingman County</t>
  </si>
  <si>
    <t>McPherson County</t>
  </si>
  <si>
    <t>Marion County</t>
  </si>
  <si>
    <t>Pratt County</t>
  </si>
  <si>
    <t>Reno County</t>
  </si>
  <si>
    <t>Rice County</t>
  </si>
  <si>
    <t>Sedgwick County</t>
  </si>
  <si>
    <t>Stafford County</t>
  </si>
  <si>
    <t>Sumner County</t>
  </si>
  <si>
    <t>Comanche County</t>
  </si>
  <si>
    <t>Edwards County</t>
  </si>
  <si>
    <t>Finney County</t>
  </si>
  <si>
    <t>Ford County</t>
  </si>
  <si>
    <t>Gray County</t>
  </si>
  <si>
    <t>Greeley County</t>
  </si>
  <si>
    <t>Hamilton County</t>
  </si>
  <si>
    <t>Haskell County</t>
  </si>
  <si>
    <t>Hodgeman County</t>
  </si>
  <si>
    <t>Kearny County</t>
  </si>
  <si>
    <t>Kiowa County</t>
  </si>
  <si>
    <t>Lane County</t>
  </si>
  <si>
    <t>Meade County</t>
  </si>
  <si>
    <t>Morton County</t>
  </si>
  <si>
    <t>Ness County</t>
  </si>
  <si>
    <t>Pawnee County</t>
  </si>
  <si>
    <t>Rush County</t>
  </si>
  <si>
    <t>Scott County</t>
  </si>
  <si>
    <t>Seward County</t>
  </si>
  <si>
    <t>Stanton County</t>
  </si>
  <si>
    <t>Wichita County</t>
  </si>
  <si>
    <t>State and local tax revenues (000s)</t>
  </si>
  <si>
    <t>Southwest Region</t>
  </si>
  <si>
    <t>Southwest Region, 2019</t>
  </si>
  <si>
    <t>Southcentral Region</t>
  </si>
  <si>
    <t>Southcentral Region, 2019</t>
  </si>
  <si>
    <t>Southeast Region</t>
  </si>
  <si>
    <t>Southeast Region, 2019</t>
  </si>
  <si>
    <t>Visitor spending amounts in millions of dollars</t>
  </si>
  <si>
    <t>Wage amounts in thousands of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</si>
</sst>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&quot;$&quot;#,##0.0"/>
    <numFmt numFmtId="166" formatCode="&quot;$&quot;#,##0.0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name val="Lato"/>
      <family val="2"/>
    </font>
    <font>
      <b/>
      <sz val="10"/>
      <name val="Lato"/>
      <family val="2"/>
    </font>
    <font>
      <sz val="10"/>
      <color theme="1" tint="0.499984740745262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7B7C77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B7C77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71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2" borderId="0" xfId="0" applyFont="1" applyFill="1" applyAlignment="1">
      <alignment vertical="center"/>
    </xf>
    <xf numFmtId="0" fontId="3" fillId="2" borderId="0" xfId="0" applyFont="1" applyFill="1" applyAlignment="1">
      <alignment horizontal="right"/>
    </xf>
    <xf numFmtId="164" fontId="7" fillId="2" borderId="1" xfId="2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6" fillId="2" borderId="0" xfId="0" applyFont="1" applyFill="1" applyAlignment="1">
      <alignment horizontal="left" vertical="center" indent="1"/>
    </xf>
    <xf numFmtId="0" fontId="1" fillId="2" borderId="0" xfId="0" applyFont="1" applyFill="1" applyAlignment="1">
      <alignment horizontal="right"/>
    </xf>
    <xf numFmtId="164" fontId="6" fillId="2" borderId="1" xfId="2" applyNumberFormat="1" applyFont="1" applyFill="1" applyBorder="1" applyAlignment="1">
      <alignment horizontal="right"/>
    </xf>
    <xf numFmtId="164" fontId="6" fillId="2" borderId="0" xfId="2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7" fillId="2" borderId="0" xfId="2" applyNumberFormat="1" applyFont="1" applyFill="1" applyBorder="1" applyAlignment="1">
      <alignment horizontal="right"/>
    </xf>
    <xf numFmtId="165" fontId="0" fillId="0" borderId="0" xfId="0" applyNumberFormat="1"/>
    <xf numFmtId="165" fontId="6" fillId="0" borderId="0" xfId="0" applyNumberFormat="1" applyFont="1"/>
    <xf numFmtId="165" fontId="7" fillId="2" borderId="0" xfId="1" applyNumberFormat="1" applyFont="1" applyFill="1" applyAlignment="1">
      <alignment horizontal="right"/>
    </xf>
    <xf numFmtId="165" fontId="3" fillId="2" borderId="0" xfId="0" applyNumberFormat="1" applyFont="1" applyFill="1" applyAlignment="1">
      <alignment horizontal="right"/>
    </xf>
    <xf numFmtId="165" fontId="6" fillId="2" borderId="0" xfId="1" applyNumberFormat="1" applyFont="1" applyFill="1" applyAlignment="1">
      <alignment horizontal="right"/>
    </xf>
    <xf numFmtId="0" fontId="6" fillId="2" borderId="0" xfId="0" applyFont="1" applyFill="1" applyAlignment="1">
      <alignment horizontal="right" vertical="top" wrapText="1"/>
    </xf>
    <xf numFmtId="165" fontId="6" fillId="2" borderId="0" xfId="0" applyNumberFormat="1" applyFont="1" applyFill="1" applyAlignment="1">
      <alignment horizontal="right" vertical="top" wrapText="1"/>
    </xf>
    <xf numFmtId="0" fontId="6" fillId="2" borderId="0" xfId="0" applyFont="1" applyFill="1" applyAlignment="1">
      <alignment horizontal="right" vertical="top" wrapText="1"/>
    </xf>
    <xf numFmtId="0" fontId="0" fillId="0" borderId="4" xfId="0" applyBorder="1" applyAlignment="1">
      <alignment horizontal="center" vertical="center"/>
    </xf>
    <xf numFmtId="0" fontId="2" fillId="0" borderId="3" xfId="0" applyFont="1" applyFill="1" applyBorder="1"/>
    <xf numFmtId="165" fontId="0" fillId="0" borderId="3" xfId="0" applyNumberFormat="1" applyFill="1" applyBorder="1"/>
    <xf numFmtId="0" fontId="0" fillId="0" borderId="3" xfId="0" applyFill="1" applyBorder="1"/>
    <xf numFmtId="0" fontId="0" fillId="0" borderId="5" xfId="0" applyBorder="1" applyAlignment="1">
      <alignment horizontal="center" vertical="center"/>
    </xf>
    <xf numFmtId="0" fontId="2" fillId="0" borderId="2" xfId="0" applyFont="1" applyFill="1" applyBorder="1"/>
    <xf numFmtId="165" fontId="0" fillId="0" borderId="2" xfId="0" applyNumberFormat="1" applyFill="1" applyBorder="1"/>
    <xf numFmtId="0" fontId="0" fillId="0" borderId="2" xfId="0" applyFill="1" applyBorder="1"/>
    <xf numFmtId="0" fontId="3" fillId="2" borderId="0" xfId="0" applyFont="1" applyFill="1" applyBorder="1" applyAlignment="1">
      <alignment horizontal="right"/>
    </xf>
    <xf numFmtId="49" fontId="6" fillId="2" borderId="0" xfId="0" applyNumberFormat="1" applyFont="1" applyFill="1" applyAlignment="1">
      <alignment horizontal="left" vertical="center" indent="1"/>
    </xf>
    <xf numFmtId="3" fontId="7" fillId="2" borderId="0" xfId="1" applyNumberFormat="1" applyFont="1" applyFill="1" applyAlignment="1">
      <alignment horizontal="right"/>
    </xf>
    <xf numFmtId="0" fontId="6" fillId="2" borderId="0" xfId="0" applyFont="1" applyFill="1" applyAlignment="1">
      <alignment horizontal="right" vertical="top" wrapText="1"/>
    </xf>
    <xf numFmtId="165" fontId="6" fillId="2" borderId="0" xfId="0" applyNumberFormat="1" applyFont="1" applyFill="1" applyAlignment="1">
      <alignment horizontal="right" vertical="top" wrapText="1"/>
    </xf>
    <xf numFmtId="0" fontId="6" fillId="2" borderId="0" xfId="0" applyFont="1" applyFill="1" applyAlignment="1">
      <alignment horizontal="right" vertical="top" wrapText="1"/>
    </xf>
    <xf numFmtId="0" fontId="6" fillId="2" borderId="0" xfId="0" applyFont="1" applyFill="1" applyBorder="1" applyAlignment="1">
      <alignment horizontal="right" vertical="top" wrapText="1"/>
    </xf>
    <xf numFmtId="165" fontId="6" fillId="2" borderId="0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right" vertical="top" wrapText="1"/>
    </xf>
    <xf numFmtId="165" fontId="6" fillId="2" borderId="0" xfId="0" applyNumberFormat="1" applyFont="1" applyFill="1" applyBorder="1" applyAlignment="1">
      <alignment horizontal="right" vertical="center" wrapText="1"/>
    </xf>
    <xf numFmtId="1" fontId="6" fillId="2" borderId="0" xfId="0" applyNumberFormat="1" applyFont="1" applyFill="1" applyBorder="1" applyAlignment="1">
      <alignment horizontal="right" vertical="center" wrapText="1"/>
    </xf>
    <xf numFmtId="3" fontId="6" fillId="2" borderId="0" xfId="1" applyNumberFormat="1" applyFont="1" applyFill="1" applyAlignment="1">
      <alignment horizontal="right"/>
    </xf>
    <xf numFmtId="164" fontId="6" fillId="2" borderId="0" xfId="2" applyNumberFormat="1" applyFont="1" applyFill="1" applyAlignment="1">
      <alignment horizontal="right"/>
    </xf>
    <xf numFmtId="0" fontId="0" fillId="2" borderId="6" xfId="0" applyFill="1" applyBorder="1"/>
    <xf numFmtId="165" fontId="0" fillId="2" borderId="6" xfId="0" applyNumberFormat="1" applyFill="1" applyBorder="1"/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right" vertical="top" wrapText="1"/>
    </xf>
    <xf numFmtId="165" fontId="6" fillId="2" borderId="6" xfId="0" applyNumberFormat="1" applyFont="1" applyFill="1" applyBorder="1" applyAlignment="1">
      <alignment horizontal="right" vertical="top" wrapText="1"/>
    </xf>
    <xf numFmtId="166" fontId="6" fillId="2" borderId="0" xfId="1" applyNumberFormat="1" applyFont="1" applyFill="1" applyAlignment="1">
      <alignment horizontal="right"/>
    </xf>
    <xf numFmtId="3" fontId="0" fillId="0" borderId="0" xfId="0" applyNumberFormat="1"/>
    <xf numFmtId="0" fontId="6" fillId="2" borderId="7" xfId="0" applyFont="1" applyFill="1" applyBorder="1" applyAlignment="1">
      <alignment horizontal="left" vertical="center" indent="1"/>
    </xf>
    <xf numFmtId="165" fontId="6" fillId="2" borderId="7" xfId="1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164" fontId="6" fillId="2" borderId="8" xfId="2" applyNumberFormat="1" applyFont="1" applyFill="1" applyBorder="1" applyAlignment="1">
      <alignment horizontal="right"/>
    </xf>
    <xf numFmtId="164" fontId="6" fillId="2" borderId="7" xfId="2" applyNumberFormat="1" applyFont="1" applyFill="1" applyBorder="1" applyAlignment="1">
      <alignment horizontal="right"/>
    </xf>
    <xf numFmtId="10" fontId="6" fillId="2" borderId="7" xfId="2" applyNumberFormat="1" applyFont="1" applyFill="1" applyBorder="1" applyAlignment="1">
      <alignment horizontal="right"/>
    </xf>
    <xf numFmtId="0" fontId="7" fillId="2" borderId="0" xfId="0" applyFont="1" applyFill="1" applyAlignment="1">
      <alignment horizontal="left" vertical="center" indent="1"/>
    </xf>
    <xf numFmtId="166" fontId="7" fillId="2" borderId="0" xfId="1" applyNumberFormat="1" applyFont="1" applyFill="1" applyAlignment="1">
      <alignment horizontal="right"/>
    </xf>
    <xf numFmtId="164" fontId="7" fillId="2" borderId="0" xfId="2" applyNumberFormat="1" applyFont="1" applyFill="1" applyAlignment="1">
      <alignment horizontal="right"/>
    </xf>
    <xf numFmtId="10" fontId="6" fillId="2" borderId="0" xfId="2" applyNumberFormat="1" applyFont="1" applyFill="1" applyAlignment="1">
      <alignment horizontal="right"/>
    </xf>
    <xf numFmtId="0" fontId="6" fillId="2" borderId="0" xfId="0" applyFont="1" applyFill="1" applyBorder="1" applyAlignment="1">
      <alignment horizontal="right" vertical="center" wrapText="1"/>
    </xf>
    <xf numFmtId="165" fontId="6" fillId="2" borderId="6" xfId="0" applyNumberFormat="1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right" vertical="center" wrapText="1"/>
    </xf>
    <xf numFmtId="166" fontId="6" fillId="2" borderId="7" xfId="1" applyNumberFormat="1" applyFont="1" applyFill="1" applyBorder="1" applyAlignment="1">
      <alignment horizontal="right"/>
    </xf>
    <xf numFmtId="3" fontId="6" fillId="2" borderId="7" xfId="1" applyNumberFormat="1" applyFont="1" applyFill="1" applyBorder="1" applyAlignment="1">
      <alignment horizontal="right"/>
    </xf>
  </cellXfs>
  <cellStyles count="4">
    <cellStyle name="Comma" xfId="1" builtinId="3"/>
    <cellStyle name="Normal" xfId="0" builtinId="0"/>
    <cellStyle name="Normal 2" xfId="3" xr:uid="{6B3E2CDB-BCC1-475C-8DD8-3A6481C532C8}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3C5C"/>
      <rgbColor rgb="00FFFFFF"/>
      <rgbColor rgb="00FF0000"/>
      <rgbColor rgb="0000FF00"/>
      <rgbColor rgb="000000FF"/>
      <rgbColor rgb="00FFFF00"/>
      <rgbColor rgb="00FF00FF"/>
      <rgbColor rgb="0000FFFF"/>
      <rgbColor rgb="0092B3C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1CFEB"/>
      <color rgb="FF00ADDC"/>
      <color rgb="FF3A70AE"/>
      <color rgb="FF003469"/>
      <color rgb="FF7B7C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DAAB1-61F5-4001-AC23-C72F8E7E333C}">
  <dimension ref="A1:R33"/>
  <sheetViews>
    <sheetView tabSelected="1" zoomScaleNormal="100" workbookViewId="0"/>
  </sheetViews>
  <sheetFormatPr defaultRowHeight="12.5" x14ac:dyDescent="0.25"/>
  <cols>
    <col min="1" max="1" width="9" style="15" customWidth="1"/>
    <col min="2" max="2" width="22.08984375" customWidth="1"/>
    <col min="3" max="8" width="11.81640625" style="17" customWidth="1"/>
    <col min="9" max="9" width="1.36328125" customWidth="1"/>
    <col min="10" max="10" width="11.81640625" customWidth="1"/>
    <col min="11" max="11" width="3.08984375" customWidth="1"/>
    <col min="12" max="12" width="12.7265625" customWidth="1"/>
    <col min="14" max="14" width="1.453125" customWidth="1"/>
    <col min="16" max="16" width="10.90625" bestFit="1" customWidth="1"/>
  </cols>
  <sheetData>
    <row r="1" spans="1:17" ht="13" x14ac:dyDescent="0.3">
      <c r="A1" s="13">
        <v>2019</v>
      </c>
      <c r="B1" s="2"/>
      <c r="C1"/>
      <c r="D1"/>
      <c r="E1"/>
      <c r="F1"/>
      <c r="G1"/>
      <c r="H1"/>
    </row>
    <row r="2" spans="1:17" x14ac:dyDescent="0.25">
      <c r="A2" s="14"/>
    </row>
    <row r="4" spans="1:17" x14ac:dyDescent="0.25">
      <c r="A4" s="14"/>
      <c r="B4" s="4" t="s">
        <v>30</v>
      </c>
      <c r="C4" s="18"/>
      <c r="D4" s="18"/>
      <c r="E4" s="18"/>
      <c r="F4" s="18"/>
      <c r="G4" s="18"/>
      <c r="H4" s="18"/>
      <c r="I4" s="3"/>
      <c r="J4" s="3"/>
      <c r="K4" s="3"/>
    </row>
    <row r="5" spans="1:17" x14ac:dyDescent="0.25">
      <c r="B5" s="3"/>
      <c r="C5" s="18"/>
      <c r="D5" s="18"/>
      <c r="E5" s="18"/>
      <c r="F5" s="18"/>
      <c r="G5" s="18"/>
      <c r="H5" s="18"/>
      <c r="I5" s="3"/>
      <c r="J5" s="3"/>
      <c r="K5" s="3"/>
    </row>
    <row r="6" spans="1:17" ht="13" customHeight="1" x14ac:dyDescent="0.25">
      <c r="B6" s="49" t="s">
        <v>7</v>
      </c>
      <c r="C6" s="42" t="s">
        <v>3</v>
      </c>
      <c r="D6" s="42" t="s">
        <v>5</v>
      </c>
      <c r="E6" s="42" t="s">
        <v>0</v>
      </c>
      <c r="F6" s="42" t="s">
        <v>31</v>
      </c>
      <c r="G6" s="42" t="s">
        <v>32</v>
      </c>
      <c r="H6" s="42" t="s">
        <v>1</v>
      </c>
      <c r="I6" s="66"/>
      <c r="J6" s="66" t="s">
        <v>6</v>
      </c>
      <c r="K6" s="40"/>
      <c r="L6" s="40" t="s">
        <v>128</v>
      </c>
      <c r="M6" s="40" t="s">
        <v>16</v>
      </c>
      <c r="N6" s="40"/>
    </row>
    <row r="7" spans="1:17" ht="13" customHeight="1" x14ac:dyDescent="0.25">
      <c r="B7" s="49"/>
      <c r="C7" s="42"/>
      <c r="D7" s="42"/>
      <c r="E7" s="42"/>
      <c r="F7" s="42"/>
      <c r="G7" s="42"/>
      <c r="H7" s="42"/>
      <c r="I7" s="66"/>
      <c r="J7" s="66"/>
      <c r="K7" s="40"/>
      <c r="L7" s="40"/>
      <c r="M7" s="40"/>
      <c r="N7" s="40"/>
    </row>
    <row r="8" spans="1:17" ht="13" customHeight="1" x14ac:dyDescent="0.25">
      <c r="B8" s="50"/>
      <c r="C8" s="67"/>
      <c r="D8" s="67"/>
      <c r="E8" s="67"/>
      <c r="F8" s="67"/>
      <c r="G8" s="67"/>
      <c r="H8" s="67"/>
      <c r="I8" s="68"/>
      <c r="J8" s="68"/>
      <c r="K8" s="53"/>
      <c r="L8" s="53"/>
      <c r="M8" s="53"/>
      <c r="N8" s="53"/>
    </row>
    <row r="9" spans="1:17" ht="7" customHeight="1" x14ac:dyDescent="0.25">
      <c r="B9" s="48"/>
      <c r="C9" s="23"/>
      <c r="D9" s="23"/>
      <c r="E9" s="23"/>
      <c r="F9" s="23"/>
      <c r="G9" s="23"/>
      <c r="H9" s="23"/>
      <c r="I9" s="39"/>
      <c r="J9" s="22"/>
      <c r="K9" s="24"/>
      <c r="L9" s="36"/>
      <c r="M9" s="36"/>
      <c r="N9" s="36"/>
    </row>
    <row r="10" spans="1:17" s="1" customFormat="1" ht="13.25" customHeight="1" x14ac:dyDescent="0.3">
      <c r="A10" s="13"/>
      <c r="B10" s="5" t="s">
        <v>2</v>
      </c>
      <c r="C10" s="20"/>
      <c r="D10" s="20"/>
      <c r="E10" s="20"/>
      <c r="F10" s="20"/>
      <c r="G10" s="20"/>
      <c r="H10" s="20"/>
      <c r="I10" s="6"/>
      <c r="J10" s="8"/>
      <c r="K10" s="33"/>
      <c r="L10" s="20"/>
      <c r="M10" s="20"/>
      <c r="N10" s="20"/>
    </row>
    <row r="11" spans="1:17" ht="13.25" customHeight="1" x14ac:dyDescent="0.25">
      <c r="B11" s="34" t="s">
        <v>17</v>
      </c>
      <c r="C11" s="21">
        <v>4.3471274305336403</v>
      </c>
      <c r="D11" s="21">
        <v>6.860795263744099</v>
      </c>
      <c r="E11" s="21">
        <v>3.3224777637387071</v>
      </c>
      <c r="F11" s="21">
        <v>2.3744581025747826</v>
      </c>
      <c r="G11" s="21">
        <v>4.3119699465630008</v>
      </c>
      <c r="H11" s="21">
        <f>SUM(C11:G11)</f>
        <v>21.216828507154229</v>
      </c>
      <c r="I11" s="10"/>
      <c r="J11" s="11">
        <v>8.6905044686537369E-2</v>
      </c>
      <c r="K11" s="12"/>
      <c r="L11" s="21">
        <v>1543.2646373211605</v>
      </c>
      <c r="M11" s="21">
        <v>222.14835717880533</v>
      </c>
      <c r="N11" s="21"/>
      <c r="P11" s="55"/>
      <c r="Q11" s="55"/>
    </row>
    <row r="12" spans="1:17" ht="13.25" customHeight="1" x14ac:dyDescent="0.25">
      <c r="B12" s="9" t="s">
        <v>18</v>
      </c>
      <c r="C12" s="21">
        <v>1.6084331850434392</v>
      </c>
      <c r="D12" s="21">
        <v>2.7643288931721242</v>
      </c>
      <c r="E12" s="21">
        <v>1.5459883118379623</v>
      </c>
      <c r="F12" s="21">
        <v>57.82933535070741</v>
      </c>
      <c r="G12" s="21">
        <v>3.9797588139236191</v>
      </c>
      <c r="H12" s="21">
        <f t="shared" ref="H12:H24" si="0">SUM(C12:G12)</f>
        <v>67.727844554684552</v>
      </c>
      <c r="I12" s="10"/>
      <c r="J12" s="11">
        <v>2.8818770773656688E-2</v>
      </c>
      <c r="K12" s="12"/>
      <c r="L12" s="21">
        <v>3552.7258853025764</v>
      </c>
      <c r="M12" s="21">
        <v>750.62875244085706</v>
      </c>
      <c r="N12" s="21"/>
      <c r="P12" s="55"/>
      <c r="Q12" s="55"/>
    </row>
    <row r="13" spans="1:17" ht="13.25" customHeight="1" x14ac:dyDescent="0.25">
      <c r="B13" s="9" t="s">
        <v>19</v>
      </c>
      <c r="C13" s="21">
        <v>0.58219644423872852</v>
      </c>
      <c r="D13" s="21">
        <v>0.62257086282561436</v>
      </c>
      <c r="E13" s="21">
        <v>0.42954850107918635</v>
      </c>
      <c r="F13" s="21">
        <v>25.845877369556565</v>
      </c>
      <c r="G13" s="21">
        <v>2.5456153572088329</v>
      </c>
      <c r="H13" s="21">
        <f t="shared" si="0"/>
        <v>30.025808534908926</v>
      </c>
      <c r="I13" s="10"/>
      <c r="J13" s="11">
        <v>2.7227675323168166E-2</v>
      </c>
      <c r="K13" s="12"/>
      <c r="L13" s="21">
        <v>1502.3584069721576</v>
      </c>
      <c r="M13" s="21">
        <v>419.88776047293391</v>
      </c>
      <c r="N13" s="21"/>
      <c r="P13" s="55"/>
      <c r="Q13" s="55"/>
    </row>
    <row r="14" spans="1:17" ht="13.25" customHeight="1" x14ac:dyDescent="0.25">
      <c r="B14" s="9" t="s">
        <v>9</v>
      </c>
      <c r="C14" s="21">
        <v>46.29527310379278</v>
      </c>
      <c r="D14" s="21">
        <v>79.082027864535036</v>
      </c>
      <c r="E14" s="21">
        <v>41.788796389658131</v>
      </c>
      <c r="F14" s="21">
        <v>33.525903198950651</v>
      </c>
      <c r="G14" s="21">
        <v>71.789332043850465</v>
      </c>
      <c r="H14" s="21">
        <f t="shared" si="0"/>
        <v>272.48133260078708</v>
      </c>
      <c r="I14" s="10"/>
      <c r="J14" s="11">
        <v>1.5148786318244456E-2</v>
      </c>
      <c r="K14" s="12"/>
      <c r="L14" s="21">
        <v>17430.889307308331</v>
      </c>
      <c r="M14" s="21">
        <v>336.64663191525995</v>
      </c>
      <c r="N14" s="21"/>
      <c r="P14" s="55"/>
      <c r="Q14" s="55"/>
    </row>
    <row r="15" spans="1:17" ht="13.25" customHeight="1" x14ac:dyDescent="0.25">
      <c r="B15" s="9" t="s">
        <v>10</v>
      </c>
      <c r="C15" s="21">
        <v>4.9765789166973846</v>
      </c>
      <c r="D15" s="21">
        <v>8.3807894861966759</v>
      </c>
      <c r="E15" s="21">
        <v>4.7892782149599604</v>
      </c>
      <c r="F15" s="21">
        <v>3.004874055771249</v>
      </c>
      <c r="G15" s="21">
        <v>14.381058393961522</v>
      </c>
      <c r="H15" s="21">
        <f t="shared" si="0"/>
        <v>35.532579067586795</v>
      </c>
      <c r="I15" s="10"/>
      <c r="J15" s="11">
        <v>2.309408700738258E-2</v>
      </c>
      <c r="K15" s="12"/>
      <c r="L15" s="21">
        <v>2515.7099310491435</v>
      </c>
      <c r="M15" s="21">
        <v>222.0985195593841</v>
      </c>
      <c r="N15" s="21"/>
      <c r="P15" s="55"/>
      <c r="Q15" s="55"/>
    </row>
    <row r="16" spans="1:17" ht="13.25" customHeight="1" x14ac:dyDescent="0.25">
      <c r="B16" s="9" t="s">
        <v>20</v>
      </c>
      <c r="C16" s="21">
        <v>1.9485635658131168</v>
      </c>
      <c r="D16" s="21">
        <v>3.3760099365540568</v>
      </c>
      <c r="E16" s="21">
        <v>1.8893521947317673</v>
      </c>
      <c r="F16" s="21">
        <v>47.22767977955732</v>
      </c>
      <c r="G16" s="21">
        <v>3.365028561056318</v>
      </c>
      <c r="H16" s="21">
        <f t="shared" si="0"/>
        <v>57.806634037712584</v>
      </c>
      <c r="I16" s="10"/>
      <c r="J16" s="11">
        <v>3.2025156466331417E-2</v>
      </c>
      <c r="K16" s="12"/>
      <c r="L16" s="21">
        <v>2738.3583596522762</v>
      </c>
      <c r="M16" s="21">
        <v>464.12853553428414</v>
      </c>
      <c r="N16" s="21"/>
      <c r="P16" s="55"/>
      <c r="Q16" s="55"/>
    </row>
    <row r="17" spans="1:17" ht="13.25" customHeight="1" x14ac:dyDescent="0.25">
      <c r="B17" s="9" t="s">
        <v>12</v>
      </c>
      <c r="C17" s="21">
        <v>1.0052927491138519</v>
      </c>
      <c r="D17" s="21">
        <v>1.4683160770743988</v>
      </c>
      <c r="E17" s="21">
        <v>0.96791812520475184</v>
      </c>
      <c r="F17" s="21">
        <v>1.8710902100801261</v>
      </c>
      <c r="G17" s="21">
        <v>5.9021473473139121</v>
      </c>
      <c r="H17" s="21">
        <f t="shared" si="0"/>
        <v>11.214764508787042</v>
      </c>
      <c r="I17" s="10"/>
      <c r="J17" s="11">
        <v>1.7589077961777111E-2</v>
      </c>
      <c r="K17" s="12"/>
      <c r="L17" s="21">
        <v>909.15629546165746</v>
      </c>
      <c r="M17" s="21">
        <v>107.24976943041848</v>
      </c>
      <c r="N17" s="21"/>
      <c r="P17" s="55"/>
      <c r="Q17" s="55"/>
    </row>
    <row r="18" spans="1:17" ht="13.25" customHeight="1" x14ac:dyDescent="0.25">
      <c r="B18" s="9" t="s">
        <v>21</v>
      </c>
      <c r="C18" s="21">
        <v>292.73891724108114</v>
      </c>
      <c r="D18" s="21">
        <v>483.20850423798237</v>
      </c>
      <c r="E18" s="21">
        <v>301.59025780390414</v>
      </c>
      <c r="F18" s="21">
        <v>284.1744938040996</v>
      </c>
      <c r="G18" s="21">
        <v>481.65483713523088</v>
      </c>
      <c r="H18" s="21">
        <f t="shared" si="0"/>
        <v>1843.3670102222982</v>
      </c>
      <c r="I18" s="10"/>
      <c r="J18" s="11">
        <v>2.0938534751248516E-2</v>
      </c>
      <c r="K18" s="12"/>
      <c r="L18" s="21">
        <v>123332.89723130349</v>
      </c>
      <c r="M18" s="21">
        <v>496.31943190528375</v>
      </c>
      <c r="N18" s="21"/>
      <c r="P18" s="55"/>
      <c r="Q18" s="55"/>
    </row>
    <row r="19" spans="1:17" ht="13.25" customHeight="1" x14ac:dyDescent="0.25">
      <c r="B19" s="9" t="s">
        <v>22</v>
      </c>
      <c r="C19" s="21">
        <v>8.4759822440726946</v>
      </c>
      <c r="D19" s="21">
        <v>19.104094267461928</v>
      </c>
      <c r="E19" s="21">
        <v>8.9958693474998412</v>
      </c>
      <c r="F19" s="21">
        <v>8.2227503043627994</v>
      </c>
      <c r="G19" s="21">
        <v>22.516673571152275</v>
      </c>
      <c r="H19" s="21">
        <f t="shared" si="0"/>
        <v>67.315369734549535</v>
      </c>
      <c r="I19" s="10"/>
      <c r="J19" s="11">
        <v>4.1670965342065491E-2</v>
      </c>
      <c r="K19" s="12"/>
      <c r="L19" s="21">
        <v>5439.0567382398713</v>
      </c>
      <c r="M19" s="21">
        <v>179.85109246213449</v>
      </c>
      <c r="N19" s="21"/>
      <c r="P19" s="55"/>
      <c r="Q19" s="55"/>
    </row>
    <row r="20" spans="1:17" ht="13.25" customHeight="1" x14ac:dyDescent="0.25">
      <c r="B20" s="9" t="s">
        <v>23</v>
      </c>
      <c r="C20" s="21">
        <v>1.8076986605659409</v>
      </c>
      <c r="D20" s="21">
        <v>6.3606071939062883</v>
      </c>
      <c r="E20" s="21">
        <v>3.0850862387984779</v>
      </c>
      <c r="F20" s="21">
        <v>2.6078784964379591</v>
      </c>
      <c r="G20" s="21">
        <v>9.5496500967725702</v>
      </c>
      <c r="H20" s="21">
        <f t="shared" si="0"/>
        <v>23.410920686481237</v>
      </c>
      <c r="I20" s="10"/>
      <c r="J20" s="11">
        <v>2.7751453991916142E-2</v>
      </c>
      <c r="K20" s="12"/>
      <c r="L20" s="21">
        <v>1812.7822036477139</v>
      </c>
      <c r="M20" s="21">
        <v>129.17074274246215</v>
      </c>
      <c r="N20" s="21"/>
      <c r="P20" s="55"/>
      <c r="Q20" s="55"/>
    </row>
    <row r="21" spans="1:17" ht="13.25" customHeight="1" x14ac:dyDescent="0.25">
      <c r="B21" s="9" t="s">
        <v>24</v>
      </c>
      <c r="C21" s="21">
        <v>2.0909672926974143</v>
      </c>
      <c r="D21" s="21">
        <v>2.8192495561382183</v>
      </c>
      <c r="E21" s="21">
        <v>1.7660853291059064</v>
      </c>
      <c r="F21" s="21">
        <v>1.2388363218160625</v>
      </c>
      <c r="G21" s="21">
        <v>4.3873999115234881</v>
      </c>
      <c r="H21" s="21">
        <f t="shared" si="0"/>
        <v>12.302538411281091</v>
      </c>
      <c r="I21" s="10"/>
      <c r="J21" s="11">
        <v>5.7134518406435353E-2</v>
      </c>
      <c r="K21" s="12"/>
      <c r="L21" s="21">
        <v>869.93581868287663</v>
      </c>
      <c r="M21" s="21">
        <v>188.58352887120671</v>
      </c>
      <c r="N21" s="21"/>
      <c r="P21" s="55"/>
      <c r="Q21" s="55"/>
    </row>
    <row r="22" spans="1:17" ht="13.25" customHeight="1" x14ac:dyDescent="0.25">
      <c r="B22" s="9" t="s">
        <v>25</v>
      </c>
      <c r="C22" s="21">
        <v>1.25683799369758</v>
      </c>
      <c r="D22" s="21">
        <v>1.7279832871985292</v>
      </c>
      <c r="E22" s="21">
        <v>1.0737482446318427</v>
      </c>
      <c r="F22" s="21">
        <v>1.0552490630814819</v>
      </c>
      <c r="G22" s="21">
        <v>5.8853387123684771</v>
      </c>
      <c r="H22" s="21">
        <f t="shared" si="0"/>
        <v>10.999157300977911</v>
      </c>
      <c r="I22" s="10"/>
      <c r="J22" s="11">
        <v>2.1983367899176542E-2</v>
      </c>
      <c r="K22" s="12"/>
      <c r="L22" s="21">
        <v>892.66448998416286</v>
      </c>
      <c r="M22" s="21">
        <v>116.71868331382883</v>
      </c>
      <c r="N22" s="21"/>
      <c r="P22" s="55"/>
      <c r="Q22" s="55"/>
    </row>
    <row r="23" spans="1:17" ht="13.25" customHeight="1" x14ac:dyDescent="0.25">
      <c r="B23" s="9" t="s">
        <v>26</v>
      </c>
      <c r="C23" s="21">
        <v>58.433740637016761</v>
      </c>
      <c r="D23" s="21">
        <v>104.56449761988604</v>
      </c>
      <c r="E23" s="21">
        <v>59.209946126118979</v>
      </c>
      <c r="F23" s="21">
        <v>44.882581164407704</v>
      </c>
      <c r="G23" s="21">
        <v>93.822780659028211</v>
      </c>
      <c r="H23" s="21">
        <f t="shared" si="0"/>
        <v>360.91354620645768</v>
      </c>
      <c r="I23" s="10"/>
      <c r="J23" s="11">
        <v>4.0436945383626188E-2</v>
      </c>
      <c r="K23" s="12"/>
      <c r="L23" s="21">
        <v>23756.476662459136</v>
      </c>
      <c r="M23" s="21">
        <v>296.11572989715603</v>
      </c>
      <c r="N23" s="21"/>
      <c r="P23" s="55"/>
      <c r="Q23" s="55"/>
    </row>
    <row r="24" spans="1:17" ht="13.25" customHeight="1" x14ac:dyDescent="0.25">
      <c r="B24" s="9" t="s">
        <v>27</v>
      </c>
      <c r="C24" s="21">
        <v>90.96469946736579</v>
      </c>
      <c r="D24" s="21">
        <v>119.85108599541216</v>
      </c>
      <c r="E24" s="21">
        <v>89.407504026211384</v>
      </c>
      <c r="F24" s="21">
        <v>130.10646771981507</v>
      </c>
      <c r="G24" s="21">
        <v>127.04640289357559</v>
      </c>
      <c r="H24" s="21">
        <f t="shared" si="0"/>
        <v>557.37616010238003</v>
      </c>
      <c r="I24" s="10"/>
      <c r="J24" s="11">
        <v>3.5293122293626356E-2</v>
      </c>
      <c r="K24" s="12"/>
      <c r="L24" s="21">
        <v>34473.638876944991</v>
      </c>
      <c r="M24" s="21">
        <v>504.02267463404814</v>
      </c>
      <c r="N24" s="21"/>
      <c r="P24" s="55"/>
      <c r="Q24" s="55"/>
    </row>
    <row r="25" spans="1:17" ht="13.25" customHeight="1" x14ac:dyDescent="0.25">
      <c r="B25" s="56" t="s">
        <v>28</v>
      </c>
      <c r="C25" s="57">
        <f t="shared" ref="C25:H25" si="1">SUM(C11:C24)</f>
        <v>516.53230893173031</v>
      </c>
      <c r="D25" s="57">
        <f t="shared" si="1"/>
        <v>840.19086054208753</v>
      </c>
      <c r="E25" s="57">
        <f t="shared" si="1"/>
        <v>519.86185661748107</v>
      </c>
      <c r="F25" s="57">
        <f t="shared" si="1"/>
        <v>643.96747494121882</v>
      </c>
      <c r="G25" s="57">
        <f t="shared" si="1"/>
        <v>851.13799344352924</v>
      </c>
      <c r="H25" s="57">
        <f t="shared" si="1"/>
        <v>3371.6904944760472</v>
      </c>
      <c r="I25" s="58"/>
      <c r="J25" s="59">
        <f>'NEVisit$'!I24</f>
        <v>2.6269573298404625E-2</v>
      </c>
      <c r="K25" s="60"/>
      <c r="L25" s="57">
        <f t="shared" ref="L25" si="2">SUM(L11:L24)</f>
        <v>220769.91484432956</v>
      </c>
      <c r="M25" s="57">
        <v>404.04745796881667</v>
      </c>
      <c r="N25" s="57"/>
      <c r="P25" s="55"/>
      <c r="Q25" s="55"/>
    </row>
    <row r="26" spans="1:17" s="1" customFormat="1" ht="13.25" customHeight="1" x14ac:dyDescent="0.3">
      <c r="A26" s="13"/>
      <c r="B26" s="62" t="s">
        <v>29</v>
      </c>
      <c r="C26" s="19">
        <v>1162.5628548728434</v>
      </c>
      <c r="D26" s="19">
        <v>1804.2041903605573</v>
      </c>
      <c r="E26" s="19">
        <v>1086.2797514269564</v>
      </c>
      <c r="F26" s="19">
        <v>1192.5267727400242</v>
      </c>
      <c r="G26" s="19">
        <v>2081.5086570693079</v>
      </c>
      <c r="H26" s="19">
        <f t="shared" ref="H26" si="3">SUM(C26:G26)</f>
        <v>7327.082226469689</v>
      </c>
      <c r="I26" s="6"/>
      <c r="J26" s="7">
        <v>3.1026947615532263E-2</v>
      </c>
      <c r="K26" s="16"/>
      <c r="L26" s="19">
        <v>438073.13731053559</v>
      </c>
      <c r="M26" s="19">
        <v>340.01303733118459</v>
      </c>
      <c r="N26" s="19"/>
      <c r="P26" s="55"/>
      <c r="Q26" s="55"/>
    </row>
    <row r="27" spans="1:17" ht="7" customHeight="1" x14ac:dyDescent="0.25">
      <c r="B27" s="46"/>
      <c r="C27" s="47"/>
      <c r="D27" s="47"/>
      <c r="E27" s="47"/>
      <c r="F27" s="47"/>
      <c r="G27" s="47"/>
      <c r="H27" s="47"/>
      <c r="I27" s="46"/>
      <c r="J27" s="46"/>
      <c r="K27" s="46"/>
      <c r="L27" s="47"/>
      <c r="M27" s="47"/>
      <c r="N27" s="47"/>
    </row>
    <row r="28" spans="1:17" x14ac:dyDescent="0.25">
      <c r="A28" s="25"/>
      <c r="B28" s="26" t="s">
        <v>4</v>
      </c>
      <c r="C28" s="27"/>
      <c r="D28" s="27"/>
      <c r="E28" s="27"/>
      <c r="F28" s="27"/>
      <c r="G28" s="27"/>
      <c r="H28" s="27"/>
      <c r="I28" s="28"/>
      <c r="J28" s="28"/>
      <c r="K28" s="28"/>
      <c r="L28" s="27"/>
      <c r="M28" s="27"/>
      <c r="N28" s="27"/>
    </row>
    <row r="29" spans="1:17" x14ac:dyDescent="0.25">
      <c r="A29" s="25"/>
      <c r="B29" s="30" t="s">
        <v>33</v>
      </c>
      <c r="C29" s="27"/>
      <c r="D29" s="27"/>
      <c r="E29" s="27"/>
      <c r="F29" s="27"/>
      <c r="G29" s="27"/>
      <c r="H29" s="27"/>
      <c r="I29" s="28"/>
      <c r="J29" s="28"/>
      <c r="K29" s="28"/>
      <c r="L29" s="27"/>
      <c r="M29" s="27"/>
      <c r="N29" s="27"/>
    </row>
    <row r="30" spans="1:17" x14ac:dyDescent="0.25">
      <c r="A30" s="29"/>
      <c r="B30" s="30" t="s">
        <v>34</v>
      </c>
      <c r="C30" s="31"/>
      <c r="D30" s="31"/>
      <c r="E30" s="31"/>
      <c r="F30" s="31"/>
      <c r="G30" s="31"/>
      <c r="H30" s="31"/>
      <c r="I30" s="32"/>
      <c r="J30" s="32"/>
      <c r="K30" s="32"/>
      <c r="L30" s="31"/>
      <c r="M30" s="31"/>
      <c r="N30" s="31"/>
    </row>
    <row r="31" spans="1:17" x14ac:dyDescent="0.25">
      <c r="A31" s="29"/>
      <c r="B31" s="30"/>
      <c r="C31" s="31"/>
      <c r="D31" s="31"/>
      <c r="E31" s="31"/>
      <c r="F31" s="31"/>
      <c r="G31" s="31"/>
      <c r="H31" s="31"/>
      <c r="I31" s="32"/>
      <c r="J31" s="32"/>
      <c r="K31" s="32"/>
      <c r="L31" s="31"/>
      <c r="M31" s="31"/>
      <c r="N31" s="31"/>
    </row>
    <row r="32" spans="1:17" x14ac:dyDescent="0.25">
      <c r="A32" s="29"/>
      <c r="B32" s="30"/>
      <c r="C32" s="31"/>
      <c r="D32" s="31"/>
      <c r="E32" s="31"/>
      <c r="F32" s="31"/>
      <c r="G32" s="31"/>
      <c r="H32" s="31"/>
      <c r="I32" s="32"/>
      <c r="J32" s="32"/>
      <c r="K32" s="32"/>
      <c r="L32" s="31"/>
      <c r="M32" s="31"/>
      <c r="N32" s="31"/>
    </row>
    <row r="33" spans="1:14" x14ac:dyDescent="0.25">
      <c r="A33" s="29"/>
      <c r="B33" s="30"/>
      <c r="C33" s="31"/>
      <c r="D33" s="31"/>
      <c r="E33" s="31"/>
      <c r="F33" s="31"/>
      <c r="G33" s="31"/>
      <c r="H33" s="31"/>
      <c r="I33" s="32"/>
      <c r="J33" s="32"/>
      <c r="K33" s="32"/>
      <c r="L33" s="31"/>
      <c r="M33" s="31"/>
      <c r="N33" s="31"/>
    </row>
  </sheetData>
  <mergeCells count="13">
    <mergeCell ref="L6:L8"/>
    <mergeCell ref="M6:M8"/>
    <mergeCell ref="N6:N8"/>
    <mergeCell ref="H6:H8"/>
    <mergeCell ref="I6:I8"/>
    <mergeCell ref="J6:J8"/>
    <mergeCell ref="B6:B8"/>
    <mergeCell ref="C6:C8"/>
    <mergeCell ref="D6:D8"/>
    <mergeCell ref="E6:E8"/>
    <mergeCell ref="F6:F8"/>
    <mergeCell ref="G6:G8"/>
    <mergeCell ref="K6:K8"/>
  </mergeCells>
  <phoneticPr fontId="2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D39D-71A9-4B10-9849-52F96960C4F5}">
  <dimension ref="A1:O30"/>
  <sheetViews>
    <sheetView zoomScale="106" zoomScaleNormal="106" workbookViewId="0"/>
  </sheetViews>
  <sheetFormatPr defaultRowHeight="12.5" x14ac:dyDescent="0.25"/>
  <cols>
    <col min="1" max="1" width="9" style="15" customWidth="1"/>
    <col min="2" max="2" width="22.08984375" customWidth="1"/>
    <col min="3" max="7" width="11.81640625" style="17" customWidth="1"/>
    <col min="8" max="8" width="1.36328125" customWidth="1"/>
    <col min="9" max="9" width="11.81640625" customWidth="1"/>
    <col min="10" max="10" width="10.81640625" customWidth="1"/>
    <col min="12" max="12" width="1.453125" customWidth="1"/>
  </cols>
  <sheetData>
    <row r="1" spans="1:12" ht="13" x14ac:dyDescent="0.3">
      <c r="A1" s="13"/>
      <c r="B1" s="2"/>
      <c r="C1"/>
      <c r="D1"/>
      <c r="E1"/>
      <c r="F1"/>
      <c r="G1"/>
      <c r="H1">
        <v>9</v>
      </c>
    </row>
    <row r="2" spans="1:12" x14ac:dyDescent="0.25">
      <c r="A2" s="14"/>
    </row>
    <row r="4" spans="1:12" x14ac:dyDescent="0.25">
      <c r="A4" s="14"/>
      <c r="B4" s="4" t="s">
        <v>72</v>
      </c>
      <c r="C4" s="18"/>
      <c r="D4" s="18"/>
      <c r="E4" s="18"/>
      <c r="F4" s="18"/>
      <c r="G4" s="18"/>
      <c r="H4" s="3"/>
      <c r="I4" s="3"/>
    </row>
    <row r="5" spans="1:12" x14ac:dyDescent="0.25">
      <c r="B5" s="3"/>
      <c r="C5" s="18"/>
      <c r="D5" s="18"/>
      <c r="E5" s="18"/>
      <c r="F5" s="18"/>
      <c r="G5" s="18"/>
      <c r="H5" s="3"/>
      <c r="I5" s="3"/>
    </row>
    <row r="6" spans="1:12" ht="13.25" customHeight="1" x14ac:dyDescent="0.25">
      <c r="B6" s="49" t="s">
        <v>135</v>
      </c>
      <c r="C6" s="43">
        <f t="shared" ref="C6:E6" si="0">D6-1</f>
        <v>2015</v>
      </c>
      <c r="D6" s="43">
        <f t="shared" si="0"/>
        <v>2016</v>
      </c>
      <c r="E6" s="43">
        <f t="shared" si="0"/>
        <v>2017</v>
      </c>
      <c r="F6" s="43">
        <f>G6-1</f>
        <v>2018</v>
      </c>
      <c r="G6" s="43">
        <v>2019</v>
      </c>
      <c r="H6" s="41"/>
      <c r="I6" s="41" t="s">
        <v>6</v>
      </c>
      <c r="J6" s="40" t="s">
        <v>35</v>
      </c>
      <c r="K6" s="40" t="s">
        <v>15</v>
      </c>
      <c r="L6" s="40"/>
    </row>
    <row r="7" spans="1:12" ht="13.25" customHeight="1" x14ac:dyDescent="0.25">
      <c r="B7" s="50"/>
      <c r="C7" s="51"/>
      <c r="D7" s="51"/>
      <c r="E7" s="51"/>
      <c r="F7" s="51"/>
      <c r="G7" s="51"/>
      <c r="H7" s="52"/>
      <c r="I7" s="52"/>
      <c r="J7" s="53"/>
      <c r="K7" s="53"/>
      <c r="L7" s="53"/>
    </row>
    <row r="8" spans="1:12" ht="7" customHeight="1" x14ac:dyDescent="0.25">
      <c r="B8" s="48"/>
      <c r="C8" s="37"/>
      <c r="D8" s="37"/>
      <c r="E8" s="37"/>
      <c r="F8" s="37"/>
      <c r="G8" s="37"/>
      <c r="H8" s="39"/>
      <c r="I8" s="38"/>
      <c r="J8" s="38"/>
      <c r="K8" s="38"/>
      <c r="L8" s="38"/>
    </row>
    <row r="9" spans="1:12" s="1" customFormat="1" ht="13.25" customHeight="1" x14ac:dyDescent="0.3">
      <c r="A9" s="13"/>
      <c r="B9" s="5" t="s">
        <v>2</v>
      </c>
      <c r="C9" s="20"/>
      <c r="D9" s="20"/>
      <c r="E9" s="20"/>
      <c r="F9" s="20"/>
      <c r="G9" s="20"/>
      <c r="H9" s="6"/>
      <c r="I9" s="8"/>
      <c r="J9" s="20"/>
      <c r="K9" s="20"/>
      <c r="L9" s="20"/>
    </row>
    <row r="10" spans="1:12" ht="13.25" customHeight="1" x14ac:dyDescent="0.25">
      <c r="B10" s="34" t="s">
        <v>57</v>
      </c>
      <c r="C10" s="54">
        <v>1.9918171233088489</v>
      </c>
      <c r="D10" s="54">
        <v>1.8132117339322509</v>
      </c>
      <c r="E10" s="54">
        <v>1.8269139711017437</v>
      </c>
      <c r="F10" s="54">
        <v>1.8050075643609607</v>
      </c>
      <c r="G10" s="54">
        <v>1.9584575027810576</v>
      </c>
      <c r="H10" s="10"/>
      <c r="I10" s="11">
        <f>G10/F10-1</f>
        <v>8.5013460026370558E-2</v>
      </c>
      <c r="J10" s="65">
        <f>G10/G$25</f>
        <v>6.557972571084575E-3</v>
      </c>
      <c r="K10" s="65">
        <f>G10/G$26</f>
        <v>2.6730578572675456E-4</v>
      </c>
      <c r="L10" s="21"/>
    </row>
    <row r="11" spans="1:12" ht="13.25" customHeight="1" x14ac:dyDescent="0.25">
      <c r="B11" s="9" t="s">
        <v>58</v>
      </c>
      <c r="C11" s="54">
        <v>2.6317849493150076</v>
      </c>
      <c r="D11" s="54">
        <v>2.7304301117753607</v>
      </c>
      <c r="E11" s="54">
        <v>2.8995972834296277</v>
      </c>
      <c r="F11" s="54">
        <v>3.1392327930292789</v>
      </c>
      <c r="G11" s="54">
        <v>3.0969451838012243</v>
      </c>
      <c r="H11" s="10"/>
      <c r="I11" s="11">
        <f t="shared" ref="I11:I26" si="1">G11/F11-1</f>
        <v>-1.3470682812040891E-2</v>
      </c>
      <c r="J11" s="65">
        <f>G11/G$25</f>
        <v>1.0370243694683527E-2</v>
      </c>
      <c r="K11" s="65">
        <f>G11/G$26</f>
        <v>4.2269559821090513E-4</v>
      </c>
      <c r="L11" s="21"/>
    </row>
    <row r="12" spans="1:12" ht="13.25" customHeight="1" x14ac:dyDescent="0.25">
      <c r="B12" s="9" t="s">
        <v>59</v>
      </c>
      <c r="C12" s="54">
        <v>122.5016315641351</v>
      </c>
      <c r="D12" s="54">
        <v>116.45274638407396</v>
      </c>
      <c r="E12" s="54">
        <v>118.30133122379441</v>
      </c>
      <c r="F12" s="54">
        <v>125.29048204583471</v>
      </c>
      <c r="G12" s="54">
        <v>132.10816426484331</v>
      </c>
      <c r="H12" s="10"/>
      <c r="I12" s="11">
        <f t="shared" si="1"/>
        <v>5.4415005096033697E-2</v>
      </c>
      <c r="J12" s="65">
        <f>G12/G$25</f>
        <v>0.4423694241181762</v>
      </c>
      <c r="K12" s="65">
        <f>G12/G$26</f>
        <v>1.803116820231605E-2</v>
      </c>
      <c r="L12" s="21"/>
    </row>
    <row r="13" spans="1:12" ht="13.25" customHeight="1" x14ac:dyDescent="0.25">
      <c r="B13" s="9" t="s">
        <v>60</v>
      </c>
      <c r="C13" s="54">
        <v>4.9617168876968689</v>
      </c>
      <c r="D13" s="54">
        <v>5.6839825815939529</v>
      </c>
      <c r="E13" s="54">
        <v>5.9823114986814563</v>
      </c>
      <c r="F13" s="54">
        <v>6.295587305765852</v>
      </c>
      <c r="G13" s="54">
        <v>6.8928886220646008</v>
      </c>
      <c r="H13" s="10"/>
      <c r="I13" s="11">
        <f t="shared" si="1"/>
        <v>9.4876186650879601E-2</v>
      </c>
      <c r="J13" s="65">
        <f>G13/G$25</f>
        <v>2.3081110749072015E-2</v>
      </c>
      <c r="K13" s="65">
        <f>G13/G$26</f>
        <v>9.4079601238810479E-4</v>
      </c>
      <c r="L13" s="21"/>
    </row>
    <row r="14" spans="1:12" ht="13.25" customHeight="1" x14ac:dyDescent="0.25">
      <c r="B14" s="9" t="s">
        <v>61</v>
      </c>
      <c r="C14" s="54">
        <v>2.610880380848565</v>
      </c>
      <c r="D14" s="54">
        <v>2.3190937095362965</v>
      </c>
      <c r="E14" s="54">
        <v>2.3589548721085278</v>
      </c>
      <c r="F14" s="54">
        <v>2.4308094045339814</v>
      </c>
      <c r="G14" s="54">
        <v>2.4006964310055521</v>
      </c>
      <c r="H14" s="10"/>
      <c r="I14" s="11">
        <f t="shared" si="1"/>
        <v>-1.238804386401593E-2</v>
      </c>
      <c r="J14" s="65">
        <f>G14/G$25</f>
        <v>8.0388271502846512E-3</v>
      </c>
      <c r="K14" s="65">
        <f>G14/G$26</f>
        <v>3.2766605600075384E-4</v>
      </c>
      <c r="L14" s="21"/>
    </row>
    <row r="15" spans="1:12" ht="13.25" customHeight="1" x14ac:dyDescent="0.25">
      <c r="B15" s="9" t="s">
        <v>62</v>
      </c>
      <c r="C15" s="54">
        <v>11.205781470117639</v>
      </c>
      <c r="D15" s="54">
        <v>9.8101772531860956</v>
      </c>
      <c r="E15" s="54">
        <v>10.137577419384707</v>
      </c>
      <c r="F15" s="54">
        <v>11.471691142716599</v>
      </c>
      <c r="G15" s="54">
        <v>12.406127085593491</v>
      </c>
      <c r="H15" s="10"/>
      <c r="I15" s="11">
        <f t="shared" si="1"/>
        <v>8.1455814251952585E-2</v>
      </c>
      <c r="J15" s="65">
        <f>G15/G$25</f>
        <v>4.1542408260163782E-2</v>
      </c>
      <c r="K15" s="65">
        <f>G15/G$26</f>
        <v>1.6932864479986993E-3</v>
      </c>
      <c r="L15" s="21"/>
    </row>
    <row r="16" spans="1:12" ht="13.25" customHeight="1" x14ac:dyDescent="0.25">
      <c r="B16" s="9" t="s">
        <v>63</v>
      </c>
      <c r="C16" s="54">
        <v>6.9027407805183341</v>
      </c>
      <c r="D16" s="54">
        <v>7.058385858954864</v>
      </c>
      <c r="E16" s="54">
        <v>7.3132704548117839</v>
      </c>
      <c r="F16" s="54">
        <v>7.7291123190333213</v>
      </c>
      <c r="G16" s="54">
        <v>7.6046828317784456</v>
      </c>
      <c r="H16" s="10"/>
      <c r="I16" s="11">
        <f t="shared" si="1"/>
        <v>-1.6098806967581814E-2</v>
      </c>
      <c r="J16" s="65">
        <f>G16/G$25</f>
        <v>2.5464581872102078E-2</v>
      </c>
      <c r="K16" s="65">
        <f>G16/G$26</f>
        <v>1.037947321636904E-3</v>
      </c>
      <c r="L16" s="21"/>
    </row>
    <row r="17" spans="1:12" ht="13.25" customHeight="1" x14ac:dyDescent="0.25">
      <c r="B17" s="9" t="s">
        <v>64</v>
      </c>
      <c r="C17" s="54">
        <v>5.0077089968923758</v>
      </c>
      <c r="D17" s="54">
        <v>4.9350602138184732</v>
      </c>
      <c r="E17" s="54">
        <v>5.5926995592301507</v>
      </c>
      <c r="F17" s="54">
        <v>6.1798344513882526</v>
      </c>
      <c r="G17" s="54">
        <v>6.3754709410499499</v>
      </c>
      <c r="H17" s="10"/>
      <c r="I17" s="11">
        <f t="shared" si="1"/>
        <v>3.1657237940694305E-2</v>
      </c>
      <c r="J17" s="65">
        <f>G17/G$25</f>
        <v>2.1348517136461159E-2</v>
      </c>
      <c r="K17" s="65">
        <f>G17/G$26</f>
        <v>8.7017475071858444E-4</v>
      </c>
      <c r="L17" s="21"/>
    </row>
    <row r="18" spans="1:12" ht="13.25" customHeight="1" x14ac:dyDescent="0.25">
      <c r="B18" s="9" t="s">
        <v>65</v>
      </c>
      <c r="C18" s="54">
        <v>1.9444824333387287</v>
      </c>
      <c r="D18" s="54">
        <v>1.7953914014066938</v>
      </c>
      <c r="E18" s="54">
        <v>1.8907107002085697</v>
      </c>
      <c r="F18" s="54">
        <v>1.8793393687573179</v>
      </c>
      <c r="G18" s="54">
        <v>1.9100430699755278</v>
      </c>
      <c r="H18" s="10"/>
      <c r="I18" s="11">
        <f t="shared" si="1"/>
        <v>1.6337496956982278E-2</v>
      </c>
      <c r="J18" s="65">
        <f>G18/G$25</f>
        <v>6.3958549239401139E-3</v>
      </c>
      <c r="K18" s="65">
        <f>G18/G$26</f>
        <v>2.606978006245912E-4</v>
      </c>
      <c r="L18" s="21"/>
    </row>
    <row r="19" spans="1:12" ht="13.25" customHeight="1" x14ac:dyDescent="0.25">
      <c r="B19" s="9" t="s">
        <v>66</v>
      </c>
      <c r="C19" s="54">
        <v>4.5854571650351987</v>
      </c>
      <c r="D19" s="54">
        <v>4.8442789630272056</v>
      </c>
      <c r="E19" s="54">
        <v>4.6964937327739911</v>
      </c>
      <c r="F19" s="54">
        <v>4.7548071231990061</v>
      </c>
      <c r="G19" s="54">
        <v>4.7881122063000445</v>
      </c>
      <c r="H19" s="10"/>
      <c r="I19" s="11">
        <f t="shared" si="1"/>
        <v>7.0045076988591859E-3</v>
      </c>
      <c r="J19" s="65">
        <f>G19/G$25</f>
        <v>1.6033183498545021E-2</v>
      </c>
      <c r="K19" s="65">
        <f>G19/G$26</f>
        <v>6.5351946296277681E-4</v>
      </c>
      <c r="L19" s="21"/>
    </row>
    <row r="20" spans="1:12" ht="13.25" customHeight="1" x14ac:dyDescent="0.25">
      <c r="B20" s="9" t="s">
        <v>67</v>
      </c>
      <c r="C20" s="54">
        <v>1.8116706568134162</v>
      </c>
      <c r="D20" s="54">
        <v>1.4840602521949502</v>
      </c>
      <c r="E20" s="54">
        <v>1.5451487764929912</v>
      </c>
      <c r="F20" s="54">
        <v>1.7943652466150419</v>
      </c>
      <c r="G20" s="54">
        <v>1.8746826284994564</v>
      </c>
      <c r="H20" s="10"/>
      <c r="I20" s="11">
        <f t="shared" si="1"/>
        <v>4.4760888027634449E-2</v>
      </c>
      <c r="J20" s="65">
        <f>G20/G$25</f>
        <v>6.2774490841543528E-3</v>
      </c>
      <c r="K20" s="65">
        <f>G20/G$26</f>
        <v>2.5587152761178186E-4</v>
      </c>
      <c r="L20" s="21"/>
    </row>
    <row r="21" spans="1:12" ht="13.25" customHeight="1" x14ac:dyDescent="0.25">
      <c r="B21" s="9" t="s">
        <v>68</v>
      </c>
      <c r="C21" s="54">
        <v>30.208191941259393</v>
      </c>
      <c r="D21" s="54">
        <v>28.489035393205494</v>
      </c>
      <c r="E21" s="54">
        <v>26.066184157221041</v>
      </c>
      <c r="F21" s="54">
        <v>28.742262965090113</v>
      </c>
      <c r="G21" s="54">
        <v>29.129758055841819</v>
      </c>
      <c r="H21" s="10"/>
      <c r="I21" s="11">
        <f t="shared" si="1"/>
        <v>1.348171823569877E-2</v>
      </c>
      <c r="J21" s="65">
        <f>G21/G$25</f>
        <v>9.7542149401388722E-2</v>
      </c>
      <c r="K21" s="65">
        <f>G21/G$26</f>
        <v>3.9758600092623707E-3</v>
      </c>
      <c r="L21" s="21"/>
    </row>
    <row r="22" spans="1:12" ht="13.25" customHeight="1" x14ac:dyDescent="0.25">
      <c r="B22" s="9" t="s">
        <v>69</v>
      </c>
      <c r="C22" s="54">
        <v>79.62700883710194</v>
      </c>
      <c r="D22" s="54">
        <v>77.841679762913458</v>
      </c>
      <c r="E22" s="54">
        <v>73.181325124761742</v>
      </c>
      <c r="F22" s="54">
        <v>67.937431011468888</v>
      </c>
      <c r="G22" s="54">
        <v>70.849811016463519</v>
      </c>
      <c r="H22" s="10"/>
      <c r="I22" s="11">
        <f t="shared" si="1"/>
        <v>4.286856246452686E-2</v>
      </c>
      <c r="J22" s="65">
        <f>G22/G$25</f>
        <v>0.2372434003049369</v>
      </c>
      <c r="K22" s="65">
        <f>G22/G$26</f>
        <v>9.6701431486027282E-3</v>
      </c>
      <c r="L22" s="21"/>
    </row>
    <row r="23" spans="1:12" ht="13.25" customHeight="1" x14ac:dyDescent="0.25">
      <c r="B23" s="9" t="s">
        <v>70</v>
      </c>
      <c r="C23" s="54">
        <v>10.423566450497029</v>
      </c>
      <c r="D23" s="54">
        <v>9.5389237082386966</v>
      </c>
      <c r="E23" s="54">
        <v>12.915980184682933</v>
      </c>
      <c r="F23" s="54">
        <v>12.43369832766764</v>
      </c>
      <c r="G23" s="54">
        <v>12.279541911358075</v>
      </c>
      <c r="H23" s="10"/>
      <c r="I23" s="11">
        <f t="shared" si="1"/>
        <v>-1.2398275416296234E-2</v>
      </c>
      <c r="J23" s="65">
        <f>G23/G$25</f>
        <v>4.111853278706161E-2</v>
      </c>
      <c r="K23" s="65">
        <f>G23/G$26</f>
        <v>1.6760091012029139E-3</v>
      </c>
      <c r="L23" s="21"/>
    </row>
    <row r="24" spans="1:12" ht="13.25" customHeight="1" x14ac:dyDescent="0.25">
      <c r="B24" s="9" t="s">
        <v>71</v>
      </c>
      <c r="C24" s="54">
        <v>7.7740609569656733</v>
      </c>
      <c r="D24" s="54">
        <v>6.3589596117800955</v>
      </c>
      <c r="E24" s="54">
        <v>5.4562854829283269</v>
      </c>
      <c r="F24" s="54">
        <v>5.0550476888596751</v>
      </c>
      <c r="G24" s="54">
        <v>4.9622660205013753</v>
      </c>
      <c r="H24" s="10"/>
      <c r="I24" s="11">
        <f t="shared" si="1"/>
        <v>-1.8354261733825483E-2</v>
      </c>
      <c r="J24" s="65">
        <f>G24/G$25</f>
        <v>1.6616344447945394E-2</v>
      </c>
      <c r="K24" s="65">
        <f>G24/G$26</f>
        <v>6.7728935435755683E-4</v>
      </c>
      <c r="L24" s="21"/>
    </row>
    <row r="25" spans="1:12" ht="13.25" customHeight="1" x14ac:dyDescent="0.25">
      <c r="B25" s="56" t="s">
        <v>28</v>
      </c>
      <c r="C25" s="69">
        <f>SUM(C10:C24)</f>
        <v>294.18850059384414</v>
      </c>
      <c r="D25" s="69">
        <f>SUM(D10:D24)</f>
        <v>281.15541693963786</v>
      </c>
      <c r="E25" s="69">
        <f>SUM(E10:E24)</f>
        <v>280.16478444161203</v>
      </c>
      <c r="F25" s="69">
        <f>SUM(F10:F24)</f>
        <v>286.93870875832062</v>
      </c>
      <c r="G25" s="69">
        <f>SUM(G10:G24)</f>
        <v>298.63764777185742</v>
      </c>
      <c r="H25" s="58"/>
      <c r="I25" s="59">
        <f t="shared" si="1"/>
        <v>4.0771560812279395E-2</v>
      </c>
      <c r="J25" s="60">
        <f>G25/G$25</f>
        <v>1</v>
      </c>
      <c r="K25" s="61">
        <f>G25/G$26</f>
        <v>4.0760430579621469E-2</v>
      </c>
      <c r="L25" s="57"/>
    </row>
    <row r="26" spans="1:12" s="1" customFormat="1" ht="13.25" customHeight="1" x14ac:dyDescent="0.3">
      <c r="A26" s="13"/>
      <c r="B26" s="62" t="s">
        <v>29</v>
      </c>
      <c r="C26" s="63">
        <v>6550.4189953125542</v>
      </c>
      <c r="D26" s="63">
        <v>6690.546082732998</v>
      </c>
      <c r="E26" s="63">
        <v>6793.5818895776074</v>
      </c>
      <c r="F26" s="63">
        <v>7106.6965941776525</v>
      </c>
      <c r="G26" s="63">
        <v>7326.6558651410296</v>
      </c>
      <c r="H26" s="6"/>
      <c r="I26" s="7">
        <f t="shared" si="1"/>
        <v>3.095098658687423E-2</v>
      </c>
      <c r="J26" s="64"/>
      <c r="K26" s="64">
        <f>G26/G$26</f>
        <v>1</v>
      </c>
      <c r="L26" s="19"/>
    </row>
    <row r="27" spans="1:12" ht="7" customHeight="1" x14ac:dyDescent="0.25">
      <c r="B27" s="46"/>
      <c r="C27" s="47"/>
      <c r="D27" s="47"/>
      <c r="E27" s="47"/>
      <c r="F27" s="47"/>
      <c r="G27" s="47"/>
      <c r="H27" s="46"/>
      <c r="I27" s="46"/>
      <c r="J27" s="47"/>
      <c r="K27" s="47"/>
      <c r="L27" s="47"/>
    </row>
    <row r="28" spans="1:12" x14ac:dyDescent="0.25">
      <c r="A28" s="25"/>
      <c r="B28" s="26"/>
      <c r="C28" s="27"/>
      <c r="D28" s="27"/>
      <c r="E28" s="27"/>
      <c r="F28" s="27"/>
      <c r="G28" s="27"/>
      <c r="H28" s="28"/>
      <c r="I28" s="28"/>
      <c r="J28" s="27"/>
      <c r="K28" s="27"/>
      <c r="L28" s="27"/>
    </row>
    <row r="29" spans="1:12" x14ac:dyDescent="0.25">
      <c r="A29" s="25"/>
      <c r="B29" s="30"/>
      <c r="C29" s="27"/>
      <c r="D29" s="27"/>
      <c r="E29" s="27"/>
      <c r="F29" s="27"/>
      <c r="G29" s="27"/>
      <c r="H29" s="28"/>
      <c r="I29" s="28"/>
      <c r="J29" s="27"/>
      <c r="K29" s="27"/>
      <c r="L29" s="27"/>
    </row>
    <row r="30" spans="1:12" x14ac:dyDescent="0.25">
      <c r="A30" s="29"/>
      <c r="B30" s="30"/>
      <c r="C30" s="31"/>
      <c r="D30" s="31"/>
      <c r="E30" s="31"/>
      <c r="F30" s="31"/>
      <c r="G30" s="31"/>
      <c r="H30" s="32"/>
      <c r="I30" s="32"/>
      <c r="J30" s="31"/>
      <c r="K30" s="31"/>
      <c r="L30" s="31"/>
    </row>
  </sheetData>
  <mergeCells count="11">
    <mergeCell ref="H6:H7"/>
    <mergeCell ref="I6:I7"/>
    <mergeCell ref="J6:J7"/>
    <mergeCell ref="K6:K7"/>
    <mergeCell ref="L6:L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3C560-721D-4E25-8F08-9C7C79C7A1D3}">
  <dimension ref="A1:W30"/>
  <sheetViews>
    <sheetView zoomScaleNormal="100" workbookViewId="0"/>
  </sheetViews>
  <sheetFormatPr defaultRowHeight="12.5" x14ac:dyDescent="0.25"/>
  <cols>
    <col min="1" max="1" width="9" style="15" customWidth="1"/>
    <col min="2" max="2" width="22.08984375" customWidth="1"/>
    <col min="3" max="7" width="11.81640625" style="17" customWidth="1"/>
    <col min="8" max="8" width="1.36328125" customWidth="1"/>
    <col min="9" max="9" width="11.81640625" customWidth="1"/>
    <col min="10" max="10" width="10.81640625" customWidth="1"/>
    <col min="12" max="12" width="1.453125" customWidth="1"/>
  </cols>
  <sheetData>
    <row r="1" spans="1:12" ht="13" x14ac:dyDescent="0.3">
      <c r="A1" s="13"/>
      <c r="B1" s="2"/>
      <c r="C1"/>
      <c r="D1"/>
      <c r="E1"/>
      <c r="F1"/>
      <c r="G1"/>
      <c r="H1">
        <v>9</v>
      </c>
    </row>
    <row r="2" spans="1:12" x14ac:dyDescent="0.25">
      <c r="A2" s="14"/>
    </row>
    <row r="4" spans="1:12" x14ac:dyDescent="0.25">
      <c r="A4" s="14"/>
      <c r="B4" s="4" t="s">
        <v>72</v>
      </c>
      <c r="C4" s="18"/>
      <c r="D4" s="18"/>
      <c r="E4" s="18"/>
      <c r="F4" s="18"/>
      <c r="G4" s="18"/>
      <c r="H4" s="3"/>
      <c r="I4" s="3"/>
    </row>
    <row r="5" spans="1:12" x14ac:dyDescent="0.25">
      <c r="B5" s="3"/>
      <c r="C5" s="18"/>
      <c r="D5" s="18"/>
      <c r="E5" s="18"/>
      <c r="F5" s="18"/>
      <c r="G5" s="18"/>
      <c r="H5" s="3"/>
      <c r="I5" s="3"/>
    </row>
    <row r="6" spans="1:12" ht="13.25" customHeight="1" x14ac:dyDescent="0.25">
      <c r="B6" s="49"/>
      <c r="C6" s="43">
        <f t="shared" ref="C6:E6" si="0">D6-1</f>
        <v>2015</v>
      </c>
      <c r="D6" s="43">
        <f t="shared" si="0"/>
        <v>2016</v>
      </c>
      <c r="E6" s="43">
        <f t="shared" si="0"/>
        <v>2017</v>
      </c>
      <c r="F6" s="43">
        <f>G6-1</f>
        <v>2018</v>
      </c>
      <c r="G6" s="43">
        <v>2019</v>
      </c>
      <c r="H6" s="41"/>
      <c r="I6" s="41" t="s">
        <v>6</v>
      </c>
      <c r="J6" s="40" t="s">
        <v>35</v>
      </c>
      <c r="K6" s="40" t="s">
        <v>15</v>
      </c>
      <c r="L6" s="40"/>
    </row>
    <row r="7" spans="1:12" ht="13.25" customHeight="1" x14ac:dyDescent="0.25">
      <c r="B7" s="50"/>
      <c r="C7" s="51"/>
      <c r="D7" s="51"/>
      <c r="E7" s="51"/>
      <c r="F7" s="51"/>
      <c r="G7" s="51"/>
      <c r="H7" s="52"/>
      <c r="I7" s="52"/>
      <c r="J7" s="53"/>
      <c r="K7" s="53"/>
      <c r="L7" s="53"/>
    </row>
    <row r="8" spans="1:12" ht="7" customHeight="1" x14ac:dyDescent="0.25">
      <c r="B8" s="48"/>
      <c r="C8" s="37"/>
      <c r="D8" s="37"/>
      <c r="E8" s="37"/>
      <c r="F8" s="37"/>
      <c r="G8" s="37"/>
      <c r="H8" s="39"/>
      <c r="I8" s="38"/>
      <c r="J8" s="38"/>
      <c r="K8" s="38"/>
      <c r="L8" s="38"/>
    </row>
    <row r="9" spans="1:12" s="1" customFormat="1" ht="13.25" customHeight="1" x14ac:dyDescent="0.3">
      <c r="A9" s="13"/>
      <c r="B9" s="5" t="s">
        <v>2</v>
      </c>
      <c r="C9" s="20"/>
      <c r="D9" s="20"/>
      <c r="E9" s="20"/>
      <c r="F9" s="20"/>
      <c r="G9" s="20"/>
      <c r="H9" s="6"/>
      <c r="I9" s="8"/>
      <c r="J9" s="20"/>
      <c r="K9" s="20"/>
      <c r="L9" s="20"/>
    </row>
    <row r="10" spans="1:12" ht="13.25" customHeight="1" x14ac:dyDescent="0.25">
      <c r="B10" s="34" t="s">
        <v>57</v>
      </c>
      <c r="C10" s="44">
        <v>38.745050918056442</v>
      </c>
      <c r="D10" s="44">
        <v>36.76698303967666</v>
      </c>
      <c r="E10" s="44">
        <v>36.316004496634456</v>
      </c>
      <c r="F10" s="44">
        <v>32.109147275273948</v>
      </c>
      <c r="G10" s="44">
        <v>32.304748147999653</v>
      </c>
      <c r="H10" s="10"/>
      <c r="I10" s="11">
        <f>G10/F10-1</f>
        <v>6.0917492155367903E-3</v>
      </c>
      <c r="J10" s="65">
        <f>G10/G$25</f>
        <v>8.7121235318610366E-3</v>
      </c>
      <c r="K10" s="65">
        <f>G10/G$26</f>
        <v>3.6267375546747839E-4</v>
      </c>
      <c r="L10" s="21"/>
    </row>
    <row r="11" spans="1:12" ht="13.25" customHeight="1" x14ac:dyDescent="0.25">
      <c r="B11" s="9" t="s">
        <v>58</v>
      </c>
      <c r="C11" s="44">
        <v>34.886889861468198</v>
      </c>
      <c r="D11" s="44">
        <v>35.522484237866621</v>
      </c>
      <c r="E11" s="44">
        <v>37.982167716598283</v>
      </c>
      <c r="F11" s="44">
        <v>37.420478340148144</v>
      </c>
      <c r="G11" s="44">
        <v>34.018618379123694</v>
      </c>
      <c r="H11" s="10"/>
      <c r="I11" s="11">
        <f t="shared" ref="I11:I26" si="1">G11/F11-1</f>
        <v>-9.0909045312085657E-2</v>
      </c>
      <c r="J11" s="65">
        <f>G11/G$25</f>
        <v>9.1743295550352627E-3</v>
      </c>
      <c r="K11" s="65">
        <f>G11/G$26</f>
        <v>3.8191475837695809E-4</v>
      </c>
      <c r="L11" s="21"/>
    </row>
    <row r="12" spans="1:12" ht="13.25" customHeight="1" x14ac:dyDescent="0.25">
      <c r="B12" s="9" t="s">
        <v>59</v>
      </c>
      <c r="C12" s="44">
        <v>1688.1170863234775</v>
      </c>
      <c r="D12" s="44">
        <v>1617.2363495763957</v>
      </c>
      <c r="E12" s="44">
        <v>1642.4201775239455</v>
      </c>
      <c r="F12" s="44">
        <v>1606.1243617362904</v>
      </c>
      <c r="G12" s="44">
        <v>1643.1328523204666</v>
      </c>
      <c r="H12" s="10"/>
      <c r="I12" s="11">
        <f t="shared" si="1"/>
        <v>2.3042107738262763E-2</v>
      </c>
      <c r="J12" s="65">
        <f>G12/G$25</f>
        <v>0.44312917479164726</v>
      </c>
      <c r="K12" s="65">
        <f>G12/G$26</f>
        <v>1.8446859871896364E-2</v>
      </c>
      <c r="L12" s="21"/>
    </row>
    <row r="13" spans="1:12" ht="13.25" customHeight="1" x14ac:dyDescent="0.25">
      <c r="B13" s="9" t="s">
        <v>60</v>
      </c>
      <c r="C13" s="44">
        <v>38.210045682614457</v>
      </c>
      <c r="D13" s="44">
        <v>41.298935271415544</v>
      </c>
      <c r="E13" s="44">
        <v>42.772521157072823</v>
      </c>
      <c r="F13" s="44">
        <v>43.088843332288185</v>
      </c>
      <c r="G13" s="44">
        <v>53.120322308444599</v>
      </c>
      <c r="H13" s="10"/>
      <c r="I13" s="11">
        <f t="shared" si="1"/>
        <v>0.23280919607882411</v>
      </c>
      <c r="J13" s="65">
        <f>G13/G$25</f>
        <v>1.4325782943214169E-2</v>
      </c>
      <c r="K13" s="65">
        <f>G13/G$26</f>
        <v>5.963626986034685E-4</v>
      </c>
      <c r="L13" s="21"/>
    </row>
    <row r="14" spans="1:12" ht="13.25" customHeight="1" x14ac:dyDescent="0.25">
      <c r="B14" s="9" t="s">
        <v>61</v>
      </c>
      <c r="C14" s="44">
        <v>31.006930072681421</v>
      </c>
      <c r="D14" s="44">
        <v>29.582232160564068</v>
      </c>
      <c r="E14" s="44">
        <v>30.234648859675382</v>
      </c>
      <c r="F14" s="44">
        <v>31.845107705845471</v>
      </c>
      <c r="G14" s="44">
        <v>31.685970969041602</v>
      </c>
      <c r="H14" s="10"/>
      <c r="I14" s="11">
        <f t="shared" si="1"/>
        <v>-4.997211448421579E-3</v>
      </c>
      <c r="J14" s="65">
        <f>G14/G$25</f>
        <v>8.5452482726241716E-3</v>
      </c>
      <c r="K14" s="65">
        <f>G14/G$26</f>
        <v>3.5572696726587515E-4</v>
      </c>
      <c r="L14" s="21"/>
    </row>
    <row r="15" spans="1:12" ht="13.25" customHeight="1" x14ac:dyDescent="0.25">
      <c r="B15" s="9" t="s">
        <v>62</v>
      </c>
      <c r="C15" s="44">
        <v>166.94942411556443</v>
      </c>
      <c r="D15" s="44">
        <v>142.88865840800659</v>
      </c>
      <c r="E15" s="44">
        <v>149.13843605029552</v>
      </c>
      <c r="F15" s="44">
        <v>167.54446113366987</v>
      </c>
      <c r="G15" s="44">
        <v>161.69853416956775</v>
      </c>
      <c r="H15" s="10"/>
      <c r="I15" s="11">
        <f t="shared" si="1"/>
        <v>-3.4891794837897616E-2</v>
      </c>
      <c r="J15" s="65">
        <f>G15/G$25</f>
        <v>4.3607756920196195E-2</v>
      </c>
      <c r="K15" s="65">
        <f>G15/G$26</f>
        <v>1.8153311201249778E-3</v>
      </c>
      <c r="L15" s="21"/>
    </row>
    <row r="16" spans="1:12" ht="13.25" customHeight="1" x14ac:dyDescent="0.25">
      <c r="B16" s="9" t="s">
        <v>63</v>
      </c>
      <c r="C16" s="44">
        <v>97.95502170666515</v>
      </c>
      <c r="D16" s="44">
        <v>97.001261058330172</v>
      </c>
      <c r="E16" s="44">
        <v>98.99548533951868</v>
      </c>
      <c r="F16" s="44">
        <v>100.11368941401216</v>
      </c>
      <c r="G16" s="44">
        <v>95.167226184490559</v>
      </c>
      <c r="H16" s="10"/>
      <c r="I16" s="11">
        <f t="shared" si="1"/>
        <v>-4.9408460106448504E-2</v>
      </c>
      <c r="J16" s="65">
        <f>G16/G$25</f>
        <v>2.566522502838894E-2</v>
      </c>
      <c r="K16" s="65">
        <f>G16/G$26</f>
        <v>1.0684081225344369E-3</v>
      </c>
      <c r="L16" s="21"/>
    </row>
    <row r="17" spans="1:12" ht="13.25" customHeight="1" x14ac:dyDescent="0.25">
      <c r="B17" s="9" t="s">
        <v>64</v>
      </c>
      <c r="C17" s="44">
        <v>77.151666202010716</v>
      </c>
      <c r="D17" s="44">
        <v>75.968047113535818</v>
      </c>
      <c r="E17" s="44">
        <v>86.802570683363754</v>
      </c>
      <c r="F17" s="44">
        <v>88.810719747025701</v>
      </c>
      <c r="G17" s="44">
        <v>86.553171196323376</v>
      </c>
      <c r="H17" s="10"/>
      <c r="I17" s="11">
        <f t="shared" si="1"/>
        <v>-2.5419775418247692E-2</v>
      </c>
      <c r="J17" s="65">
        <f>G17/G$25</f>
        <v>2.3342138935182444E-2</v>
      </c>
      <c r="K17" s="65">
        <f>G17/G$26</f>
        <v>9.7170123418324555E-4</v>
      </c>
      <c r="L17" s="21"/>
    </row>
    <row r="18" spans="1:12" ht="13.25" customHeight="1" x14ac:dyDescent="0.25">
      <c r="B18" s="9" t="s">
        <v>65</v>
      </c>
      <c r="C18" s="44">
        <v>25.683432628683271</v>
      </c>
      <c r="D18" s="44">
        <v>25.562676556860687</v>
      </c>
      <c r="E18" s="44">
        <v>26.918186629349918</v>
      </c>
      <c r="F18" s="44">
        <v>26.306583590970128</v>
      </c>
      <c r="G18" s="44">
        <v>25.728109468397797</v>
      </c>
      <c r="H18" s="10"/>
      <c r="I18" s="11">
        <f t="shared" si="1"/>
        <v>-2.1989709175724959E-2</v>
      </c>
      <c r="J18" s="65">
        <f>G18/G$25</f>
        <v>6.9384991612697214E-3</v>
      </c>
      <c r="K18" s="65">
        <f>G18/G$26</f>
        <v>2.8884020513746052E-4</v>
      </c>
      <c r="L18" s="21"/>
    </row>
    <row r="19" spans="1:12" ht="13.25" customHeight="1" x14ac:dyDescent="0.25">
      <c r="B19" s="9" t="s">
        <v>66</v>
      </c>
      <c r="C19" s="44">
        <v>65.05214435799941</v>
      </c>
      <c r="D19" s="44">
        <v>66.034970897376454</v>
      </c>
      <c r="E19" s="44">
        <v>63.471580894530845</v>
      </c>
      <c r="F19" s="44">
        <v>61.487956012768812</v>
      </c>
      <c r="G19" s="44">
        <v>59.56710078641715</v>
      </c>
      <c r="H19" s="10"/>
      <c r="I19" s="11">
        <f t="shared" si="1"/>
        <v>-3.1239536177666616E-2</v>
      </c>
      <c r="J19" s="65">
        <f>G19/G$25</f>
        <v>1.6064385894870914E-2</v>
      </c>
      <c r="K19" s="65">
        <f>G19/G$26</f>
        <v>6.6873835528903202E-4</v>
      </c>
      <c r="L19" s="21"/>
    </row>
    <row r="20" spans="1:12" ht="13.25" customHeight="1" x14ac:dyDescent="0.25">
      <c r="B20" s="9" t="s">
        <v>67</v>
      </c>
      <c r="C20" s="44">
        <v>22.099911759860923</v>
      </c>
      <c r="D20" s="44">
        <v>19.182876388821516</v>
      </c>
      <c r="E20" s="44">
        <v>19.727505573304576</v>
      </c>
      <c r="F20" s="44">
        <v>22.783250227484299</v>
      </c>
      <c r="G20" s="44">
        <v>24.297299112117127</v>
      </c>
      <c r="H20" s="10"/>
      <c r="I20" s="11">
        <f t="shared" si="1"/>
        <v>6.645447289194828E-2</v>
      </c>
      <c r="J20" s="65">
        <f>G20/G$25</f>
        <v>6.5526302940222556E-3</v>
      </c>
      <c r="K20" s="65">
        <f>G20/G$26</f>
        <v>2.7277701334606425E-4</v>
      </c>
      <c r="L20" s="21"/>
    </row>
    <row r="21" spans="1:12" ht="13.25" customHeight="1" x14ac:dyDescent="0.25">
      <c r="B21" s="9" t="s">
        <v>68</v>
      </c>
      <c r="C21" s="44">
        <v>420.03552193318086</v>
      </c>
      <c r="D21" s="44">
        <v>372.43279415293415</v>
      </c>
      <c r="E21" s="44">
        <v>353.59080785438181</v>
      </c>
      <c r="F21" s="44">
        <v>365.66947027740667</v>
      </c>
      <c r="G21" s="44">
        <v>369.16654001048283</v>
      </c>
      <c r="H21" s="10"/>
      <c r="I21" s="11">
        <f t="shared" si="1"/>
        <v>9.5634719803738832E-3</v>
      </c>
      <c r="J21" s="65">
        <f>G21/G$25</f>
        <v>9.9558878641194365E-2</v>
      </c>
      <c r="K21" s="65">
        <f>G21/G$26</f>
        <v>4.1444995901268886E-3</v>
      </c>
      <c r="L21" s="21"/>
    </row>
    <row r="22" spans="1:12" ht="13.25" customHeight="1" x14ac:dyDescent="0.25">
      <c r="B22" s="9" t="s">
        <v>69</v>
      </c>
      <c r="C22" s="44">
        <v>1056.8279820161708</v>
      </c>
      <c r="D22" s="44">
        <v>1041.5940638166028</v>
      </c>
      <c r="E22" s="44">
        <v>981.17489258560397</v>
      </c>
      <c r="F22" s="44">
        <v>883.02576514110842</v>
      </c>
      <c r="G22" s="44">
        <v>860.97380449615196</v>
      </c>
      <c r="H22" s="10"/>
      <c r="I22" s="11">
        <f t="shared" si="1"/>
        <v>-2.4973179170409088E-2</v>
      </c>
      <c r="J22" s="65">
        <f>G22/G$25</f>
        <v>0.23219218760358337</v>
      </c>
      <c r="K22" s="65">
        <f>G22/G$26</f>
        <v>9.6658423586898322E-3</v>
      </c>
      <c r="L22" s="21"/>
    </row>
    <row r="23" spans="1:12" ht="13.25" customHeight="1" x14ac:dyDescent="0.25">
      <c r="B23" s="9" t="s">
        <v>70</v>
      </c>
      <c r="C23" s="44">
        <v>136.09185871143046</v>
      </c>
      <c r="D23" s="44">
        <v>126.28927735908711</v>
      </c>
      <c r="E23" s="44">
        <v>150.65196474221787</v>
      </c>
      <c r="F23" s="44">
        <v>152.54839511148032</v>
      </c>
      <c r="G23" s="44">
        <v>158.90355109983642</v>
      </c>
      <c r="H23" s="10"/>
      <c r="I23" s="11">
        <f t="shared" si="1"/>
        <v>4.1659933450704845E-2</v>
      </c>
      <c r="J23" s="65">
        <f>G23/G$25</f>
        <v>4.2853990394563418E-2</v>
      </c>
      <c r="K23" s="65">
        <f>G23/G$26</f>
        <v>1.783952853322726E-3</v>
      </c>
      <c r="L23" s="21"/>
    </row>
    <row r="24" spans="1:12" ht="13.25" customHeight="1" x14ac:dyDescent="0.25">
      <c r="B24" s="9" t="s">
        <v>71</v>
      </c>
      <c r="C24" s="44">
        <v>108.56833997542162</v>
      </c>
      <c r="D24" s="44">
        <v>96.891770563479326</v>
      </c>
      <c r="E24" s="44">
        <v>81.885618322929815</v>
      </c>
      <c r="F24" s="44">
        <v>73.043226546635793</v>
      </c>
      <c r="G24" s="44">
        <v>71.704429715101284</v>
      </c>
      <c r="H24" s="10"/>
      <c r="I24" s="11">
        <f t="shared" si="1"/>
        <v>-1.8328829308761896E-2</v>
      </c>
      <c r="J24" s="65">
        <f>G24/G$25</f>
        <v>1.933764803234634E-2</v>
      </c>
      <c r="K24" s="65">
        <f>G24/G$26</f>
        <v>8.049997693617652E-4</v>
      </c>
      <c r="L24" s="21"/>
    </row>
    <row r="25" spans="1:12" ht="13.25" customHeight="1" x14ac:dyDescent="0.25">
      <c r="B25" s="56" t="s">
        <v>28</v>
      </c>
      <c r="C25" s="70">
        <f>SUM(C10:C24)</f>
        <v>4007.3813062652866</v>
      </c>
      <c r="D25" s="70">
        <f>SUM(D10:D24)</f>
        <v>3824.2533806009528</v>
      </c>
      <c r="E25" s="70">
        <f>SUM(E10:E24)</f>
        <v>3802.0825684294227</v>
      </c>
      <c r="F25" s="70">
        <f>SUM(F10:F24)</f>
        <v>3691.9214555924082</v>
      </c>
      <c r="G25" s="70">
        <f>SUM(G10:G24)</f>
        <v>3708.0222783639629</v>
      </c>
      <c r="H25" s="58"/>
      <c r="I25" s="59">
        <f t="shared" si="1"/>
        <v>4.3610956964335035E-3</v>
      </c>
      <c r="J25" s="60">
        <f>G25/G$25</f>
        <v>1</v>
      </c>
      <c r="K25" s="61">
        <f>G25/G$26</f>
        <v>4.1628628673726575E-2</v>
      </c>
      <c r="L25" s="57"/>
    </row>
    <row r="26" spans="1:12" s="1" customFormat="1" ht="13.25" customHeight="1" x14ac:dyDescent="0.3">
      <c r="A26" s="13"/>
      <c r="B26" s="62" t="s">
        <v>29</v>
      </c>
      <c r="C26" s="35">
        <v>85727.876464950808</v>
      </c>
      <c r="D26" s="35">
        <v>86510.883222077202</v>
      </c>
      <c r="E26" s="35">
        <v>87708.744681393815</v>
      </c>
      <c r="F26" s="35">
        <v>88400.332718683931</v>
      </c>
      <c r="G26" s="35">
        <v>89073.851253338013</v>
      </c>
      <c r="H26" s="6"/>
      <c r="I26" s="7">
        <f t="shared" si="1"/>
        <v>7.6189592724431598E-3</v>
      </c>
      <c r="J26" s="64"/>
      <c r="K26" s="64">
        <f>G26/G$26</f>
        <v>1</v>
      </c>
      <c r="L26" s="19"/>
    </row>
    <row r="27" spans="1:12" ht="7" customHeight="1" x14ac:dyDescent="0.25">
      <c r="B27" s="46"/>
      <c r="C27" s="47"/>
      <c r="D27" s="47"/>
      <c r="E27" s="47"/>
      <c r="F27" s="47"/>
      <c r="G27" s="47"/>
      <c r="H27" s="46"/>
      <c r="I27" s="46"/>
      <c r="J27" s="47"/>
      <c r="K27" s="47"/>
      <c r="L27" s="47"/>
    </row>
    <row r="28" spans="1:12" x14ac:dyDescent="0.25">
      <c r="A28" s="25"/>
      <c r="B28" s="26"/>
      <c r="C28" s="27"/>
      <c r="D28" s="27"/>
      <c r="E28" s="27"/>
      <c r="F28" s="27"/>
      <c r="G28" s="27"/>
      <c r="H28" s="28"/>
      <c r="I28" s="28"/>
      <c r="J28" s="27"/>
      <c r="K28" s="27"/>
      <c r="L28" s="27"/>
    </row>
    <row r="29" spans="1:12" x14ac:dyDescent="0.25">
      <c r="A29" s="25"/>
      <c r="B29" s="30"/>
      <c r="C29" s="27"/>
      <c r="D29" s="27"/>
      <c r="E29" s="27"/>
      <c r="F29" s="27"/>
      <c r="G29" s="27"/>
      <c r="H29" s="28"/>
      <c r="I29" s="28"/>
      <c r="J29" s="27"/>
      <c r="K29" s="27"/>
      <c r="L29" s="27"/>
    </row>
    <row r="30" spans="1:12" x14ac:dyDescent="0.25">
      <c r="A30" s="29"/>
      <c r="B30" s="30"/>
      <c r="C30" s="31"/>
      <c r="D30" s="31"/>
      <c r="E30" s="31"/>
      <c r="F30" s="31"/>
      <c r="G30" s="31"/>
      <c r="H30" s="32"/>
      <c r="I30" s="32"/>
      <c r="J30" s="31"/>
      <c r="K30" s="31"/>
      <c r="L30" s="31"/>
    </row>
  </sheetData>
  <mergeCells count="11">
    <mergeCell ref="H6:H7"/>
    <mergeCell ref="I6:I7"/>
    <mergeCell ref="J6:J7"/>
    <mergeCell ref="K6:K7"/>
    <mergeCell ref="L6:L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81924-93F0-41EC-AE7E-6F64E6088CB0}">
  <dimension ref="A1:W30"/>
  <sheetViews>
    <sheetView zoomScaleNormal="100" workbookViewId="0"/>
  </sheetViews>
  <sheetFormatPr defaultRowHeight="12.5" x14ac:dyDescent="0.25"/>
  <cols>
    <col min="1" max="1" width="9" style="15" customWidth="1"/>
    <col min="2" max="2" width="22.08984375" customWidth="1"/>
    <col min="3" max="7" width="11.81640625" style="17" customWidth="1"/>
    <col min="8" max="8" width="1.36328125" customWidth="1"/>
    <col min="9" max="9" width="11.81640625" customWidth="1"/>
    <col min="10" max="10" width="10.81640625" customWidth="1"/>
    <col min="12" max="12" width="1.453125" customWidth="1"/>
  </cols>
  <sheetData>
    <row r="1" spans="1:12" ht="13" x14ac:dyDescent="0.3">
      <c r="A1" s="13"/>
      <c r="B1" s="2"/>
      <c r="C1"/>
      <c r="D1"/>
      <c r="E1"/>
      <c r="F1"/>
      <c r="G1"/>
      <c r="H1">
        <v>9</v>
      </c>
    </row>
    <row r="2" spans="1:12" x14ac:dyDescent="0.25">
      <c r="A2" s="14"/>
    </row>
    <row r="4" spans="1:12" x14ac:dyDescent="0.25">
      <c r="A4" s="14"/>
      <c r="B4" s="4" t="s">
        <v>72</v>
      </c>
      <c r="C4" s="18"/>
      <c r="D4" s="18"/>
      <c r="E4" s="18"/>
      <c r="F4" s="18"/>
      <c r="G4" s="18"/>
      <c r="H4" s="3"/>
      <c r="I4" s="3"/>
    </row>
    <row r="5" spans="1:12" x14ac:dyDescent="0.25">
      <c r="B5" s="3"/>
      <c r="C5" s="18"/>
      <c r="D5" s="18"/>
      <c r="E5" s="18"/>
      <c r="F5" s="18"/>
      <c r="G5" s="18"/>
      <c r="H5" s="3"/>
      <c r="I5" s="3"/>
    </row>
    <row r="6" spans="1:12" ht="13.25" customHeight="1" x14ac:dyDescent="0.25">
      <c r="B6" s="49" t="s">
        <v>136</v>
      </c>
      <c r="C6" s="43">
        <f t="shared" ref="C6:E6" si="0">D6-1</f>
        <v>2015</v>
      </c>
      <c r="D6" s="43">
        <f t="shared" si="0"/>
        <v>2016</v>
      </c>
      <c r="E6" s="43">
        <f t="shared" si="0"/>
        <v>2017</v>
      </c>
      <c r="F6" s="43">
        <f>G6-1</f>
        <v>2018</v>
      </c>
      <c r="G6" s="43">
        <v>2019</v>
      </c>
      <c r="H6" s="41"/>
      <c r="I6" s="41" t="s">
        <v>6</v>
      </c>
      <c r="J6" s="40" t="s">
        <v>35</v>
      </c>
      <c r="K6" s="40" t="s">
        <v>15</v>
      </c>
      <c r="L6" s="40"/>
    </row>
    <row r="7" spans="1:12" ht="13.25" customHeight="1" x14ac:dyDescent="0.25">
      <c r="B7" s="50"/>
      <c r="C7" s="51"/>
      <c r="D7" s="51"/>
      <c r="E7" s="51"/>
      <c r="F7" s="51"/>
      <c r="G7" s="51"/>
      <c r="H7" s="52"/>
      <c r="I7" s="52"/>
      <c r="J7" s="53"/>
      <c r="K7" s="53"/>
      <c r="L7" s="53"/>
    </row>
    <row r="8" spans="1:12" ht="7" customHeight="1" x14ac:dyDescent="0.25">
      <c r="B8" s="48"/>
      <c r="C8" s="37"/>
      <c r="D8" s="37"/>
      <c r="E8" s="37"/>
      <c r="F8" s="37"/>
      <c r="G8" s="37"/>
      <c r="H8" s="39"/>
      <c r="I8" s="38"/>
      <c r="J8" s="38"/>
      <c r="K8" s="38"/>
      <c r="L8" s="38"/>
    </row>
    <row r="9" spans="1:12" s="1" customFormat="1" ht="13.25" customHeight="1" x14ac:dyDescent="0.3">
      <c r="A9" s="13"/>
      <c r="B9" s="5" t="s">
        <v>2</v>
      </c>
      <c r="C9" s="20"/>
      <c r="D9" s="20"/>
      <c r="E9" s="20"/>
      <c r="F9" s="20"/>
      <c r="G9" s="20"/>
      <c r="H9" s="6"/>
      <c r="I9" s="8"/>
      <c r="J9" s="20"/>
      <c r="K9" s="20"/>
      <c r="L9" s="20"/>
    </row>
    <row r="10" spans="1:12" ht="13.25" customHeight="1" x14ac:dyDescent="0.25">
      <c r="B10" s="34" t="s">
        <v>57</v>
      </c>
      <c r="C10" s="44">
        <v>599.0178309723309</v>
      </c>
      <c r="D10" s="44">
        <v>636.34399822172122</v>
      </c>
      <c r="E10" s="44">
        <v>618.72490414335789</v>
      </c>
      <c r="F10" s="44">
        <v>607.3304265761351</v>
      </c>
      <c r="G10" s="44">
        <v>627.83387613793957</v>
      </c>
      <c r="H10" s="10"/>
      <c r="I10" s="11">
        <f>G10/F10-1</f>
        <v>3.3759957783432659E-2</v>
      </c>
      <c r="J10" s="65">
        <f>G10/G$25</f>
        <v>7.1089463363197582E-3</v>
      </c>
      <c r="K10" s="65">
        <f>G10/G$26</f>
        <v>2.3167733130450882E-4</v>
      </c>
      <c r="L10" s="21"/>
    </row>
    <row r="11" spans="1:12" ht="13.25" customHeight="1" x14ac:dyDescent="0.25">
      <c r="B11" s="9" t="s">
        <v>58</v>
      </c>
      <c r="C11" s="44">
        <v>672.16567239416747</v>
      </c>
      <c r="D11" s="44">
        <v>672.36154294339758</v>
      </c>
      <c r="E11" s="44">
        <v>642.84823669166053</v>
      </c>
      <c r="F11" s="44">
        <v>684.51489570840613</v>
      </c>
      <c r="G11" s="44">
        <v>727.57062302416</v>
      </c>
      <c r="H11" s="10"/>
      <c r="I11" s="11">
        <f t="shared" ref="I11:I26" si="1">G11/F11-1</f>
        <v>6.289962071781563E-2</v>
      </c>
      <c r="J11" s="65">
        <f>G11/G$25</f>
        <v>8.2382628774002372E-3</v>
      </c>
      <c r="K11" s="65">
        <f>G11/G$26</f>
        <v>2.6848124429775438E-4</v>
      </c>
      <c r="L11" s="21"/>
    </row>
    <row r="12" spans="1:12" ht="13.25" customHeight="1" x14ac:dyDescent="0.25">
      <c r="B12" s="9" t="s">
        <v>59</v>
      </c>
      <c r="C12" s="44">
        <v>37645.434128445617</v>
      </c>
      <c r="D12" s="44">
        <v>36948.205684844317</v>
      </c>
      <c r="E12" s="44">
        <v>39605.184960473511</v>
      </c>
      <c r="F12" s="44">
        <v>38459.002435211441</v>
      </c>
      <c r="G12" s="44">
        <v>39717.081920730117</v>
      </c>
      <c r="H12" s="10"/>
      <c r="I12" s="11">
        <f t="shared" si="1"/>
        <v>3.2712223559049791E-2</v>
      </c>
      <c r="J12" s="65">
        <f>G12/G$25</f>
        <v>0.44971546573197735</v>
      </c>
      <c r="K12" s="65">
        <f>G12/G$26</f>
        <v>1.4656022709701099E-2</v>
      </c>
      <c r="L12" s="21"/>
    </row>
    <row r="13" spans="1:12" ht="13.25" customHeight="1" x14ac:dyDescent="0.25">
      <c r="B13" s="9" t="s">
        <v>60</v>
      </c>
      <c r="C13" s="44">
        <v>805.81980402348188</v>
      </c>
      <c r="D13" s="44">
        <v>821.74145166902156</v>
      </c>
      <c r="E13" s="44">
        <v>850.25479020670946</v>
      </c>
      <c r="F13" s="44">
        <v>986.17668082480452</v>
      </c>
      <c r="G13" s="44">
        <v>1023.7070116097725</v>
      </c>
      <c r="H13" s="10"/>
      <c r="I13" s="11">
        <f t="shared" si="1"/>
        <v>3.805639650045145E-2</v>
      </c>
      <c r="J13" s="65">
        <f>G13/G$25</f>
        <v>1.1591407355103002E-2</v>
      </c>
      <c r="K13" s="65">
        <f>G13/G$26</f>
        <v>3.7775869939735151E-4</v>
      </c>
      <c r="L13" s="21"/>
    </row>
    <row r="14" spans="1:12" ht="13.25" customHeight="1" x14ac:dyDescent="0.25">
      <c r="B14" s="9" t="s">
        <v>61</v>
      </c>
      <c r="C14" s="44">
        <v>803.9312240991386</v>
      </c>
      <c r="D14" s="44">
        <v>856.61373107042266</v>
      </c>
      <c r="E14" s="44">
        <v>771.60204076882178</v>
      </c>
      <c r="F14" s="44">
        <v>742.69664460986019</v>
      </c>
      <c r="G14" s="44">
        <v>790.5847080542145</v>
      </c>
      <c r="H14" s="10"/>
      <c r="I14" s="11">
        <f t="shared" si="1"/>
        <v>6.4478631742721726E-2</v>
      </c>
      <c r="J14" s="65">
        <f>G14/G$25</f>
        <v>8.951769691760994E-3</v>
      </c>
      <c r="K14" s="65">
        <f>G14/G$26</f>
        <v>2.917341072113684E-4</v>
      </c>
      <c r="L14" s="21"/>
    </row>
    <row r="15" spans="1:12" ht="13.25" customHeight="1" x14ac:dyDescent="0.25">
      <c r="B15" s="9" t="s">
        <v>62</v>
      </c>
      <c r="C15" s="44">
        <v>3363.6856653851187</v>
      </c>
      <c r="D15" s="44">
        <v>3179.425289058313</v>
      </c>
      <c r="E15" s="44">
        <v>3165.2268252511594</v>
      </c>
      <c r="F15" s="44">
        <v>2928.4142758640028</v>
      </c>
      <c r="G15" s="44">
        <v>3134.5089181869002</v>
      </c>
      <c r="H15" s="10"/>
      <c r="I15" s="11">
        <f t="shared" si="1"/>
        <v>7.0377556898806981E-2</v>
      </c>
      <c r="J15" s="65">
        <f>G15/G$25</f>
        <v>3.5491961388223379E-2</v>
      </c>
      <c r="K15" s="65">
        <f>G15/G$26</f>
        <v>1.1566668966364821E-3</v>
      </c>
      <c r="L15" s="21"/>
    </row>
    <row r="16" spans="1:12" ht="13.25" customHeight="1" x14ac:dyDescent="0.25">
      <c r="B16" s="9" t="s">
        <v>63</v>
      </c>
      <c r="C16" s="44">
        <v>2385.470726093296</v>
      </c>
      <c r="D16" s="44">
        <v>2510.2527137276638</v>
      </c>
      <c r="E16" s="44">
        <v>2249.6070106927823</v>
      </c>
      <c r="F16" s="44">
        <v>2395.044125177812</v>
      </c>
      <c r="G16" s="44">
        <v>2447.7198379769757</v>
      </c>
      <c r="H16" s="10"/>
      <c r="I16" s="11">
        <f t="shared" si="1"/>
        <v>2.199362936382343E-2</v>
      </c>
      <c r="J16" s="65">
        <f>G16/G$25</f>
        <v>2.7715466839034586E-2</v>
      </c>
      <c r="K16" s="65">
        <f>G16/G$26</f>
        <v>9.0323447236067699E-4</v>
      </c>
      <c r="L16" s="21"/>
    </row>
    <row r="17" spans="1:12" ht="13.25" customHeight="1" x14ac:dyDescent="0.25">
      <c r="B17" s="9" t="s">
        <v>64</v>
      </c>
      <c r="C17" s="44">
        <v>1502.4261246474377</v>
      </c>
      <c r="D17" s="44">
        <v>1547.5659987441729</v>
      </c>
      <c r="E17" s="44">
        <v>1532.9083435709413</v>
      </c>
      <c r="F17" s="44">
        <v>1644.3892296296565</v>
      </c>
      <c r="G17" s="44">
        <v>1840.9086869998007</v>
      </c>
      <c r="H17" s="10"/>
      <c r="I17" s="11">
        <f t="shared" si="1"/>
        <v>0.11950908813383787</v>
      </c>
      <c r="J17" s="65">
        <f>G17/G$25</f>
        <v>2.0844560262420691E-2</v>
      </c>
      <c r="K17" s="65">
        <f>G17/G$26</f>
        <v>6.7931474867676108E-4</v>
      </c>
      <c r="L17" s="21"/>
    </row>
    <row r="18" spans="1:12" ht="13.25" customHeight="1" x14ac:dyDescent="0.25">
      <c r="B18" s="9" t="s">
        <v>65</v>
      </c>
      <c r="C18" s="44">
        <v>617.93850100139753</v>
      </c>
      <c r="D18" s="44">
        <v>663.05944841145799</v>
      </c>
      <c r="E18" s="44">
        <v>649.90226792292424</v>
      </c>
      <c r="F18" s="44">
        <v>640.96441665227064</v>
      </c>
      <c r="G18" s="44">
        <v>692.36526391121697</v>
      </c>
      <c r="H18" s="10"/>
      <c r="I18" s="11">
        <f t="shared" si="1"/>
        <v>8.0192980957368487E-2</v>
      </c>
      <c r="J18" s="65">
        <f>G18/G$25</f>
        <v>7.8396335294199909E-3</v>
      </c>
      <c r="K18" s="65">
        <f>G18/G$26</f>
        <v>2.5549009495570848E-4</v>
      </c>
      <c r="L18" s="21"/>
    </row>
    <row r="19" spans="1:12" ht="13.25" customHeight="1" x14ac:dyDescent="0.25">
      <c r="B19" s="9" t="s">
        <v>66</v>
      </c>
      <c r="C19" s="44">
        <v>1356.9215839672001</v>
      </c>
      <c r="D19" s="44">
        <v>1437.2309182557908</v>
      </c>
      <c r="E19" s="44">
        <v>1280.8242386869545</v>
      </c>
      <c r="F19" s="44">
        <v>1321.7260499647173</v>
      </c>
      <c r="G19" s="44">
        <v>1266.756970751069</v>
      </c>
      <c r="H19" s="10"/>
      <c r="I19" s="11">
        <f t="shared" si="1"/>
        <v>-4.1588859669608236E-2</v>
      </c>
      <c r="J19" s="65">
        <f>G19/G$25</f>
        <v>1.4343455599471025E-2</v>
      </c>
      <c r="K19" s="65">
        <f>G19/G$26</f>
        <v>4.6744670134765399E-4</v>
      </c>
      <c r="L19" s="21"/>
    </row>
    <row r="20" spans="1:12" ht="13.25" customHeight="1" x14ac:dyDescent="0.25">
      <c r="B20" s="9" t="s">
        <v>67</v>
      </c>
      <c r="C20" s="44">
        <v>484.66638475371906</v>
      </c>
      <c r="D20" s="44">
        <v>504.96989543069083</v>
      </c>
      <c r="E20" s="44">
        <v>518.06897608749773</v>
      </c>
      <c r="F20" s="44">
        <v>494.65958908344243</v>
      </c>
      <c r="G20" s="44">
        <v>501.74850943321155</v>
      </c>
      <c r="H20" s="10"/>
      <c r="I20" s="11">
        <f t="shared" si="1"/>
        <v>1.4330906559204104E-2</v>
      </c>
      <c r="J20" s="65">
        <f>G20/G$25</f>
        <v>5.6812850715074427E-3</v>
      </c>
      <c r="K20" s="65">
        <f>G20/G$26</f>
        <v>1.8515049931132108E-4</v>
      </c>
      <c r="L20" s="21"/>
    </row>
    <row r="21" spans="1:12" ht="13.25" customHeight="1" x14ac:dyDescent="0.25">
      <c r="B21" s="9" t="s">
        <v>68</v>
      </c>
      <c r="C21" s="44">
        <v>7049.5049265189109</v>
      </c>
      <c r="D21" s="44">
        <v>7693.4121693074967</v>
      </c>
      <c r="E21" s="44">
        <v>8317.4287935267294</v>
      </c>
      <c r="F21" s="44">
        <v>8340.2694712847569</v>
      </c>
      <c r="G21" s="44">
        <v>8157.331698983543</v>
      </c>
      <c r="H21" s="10"/>
      <c r="I21" s="11">
        <f t="shared" si="1"/>
        <v>-2.1934275976461248E-2</v>
      </c>
      <c r="J21" s="65">
        <f>G21/G$25</f>
        <v>9.2365250585639408E-2</v>
      </c>
      <c r="K21" s="65">
        <f>G21/G$26</f>
        <v>3.0101415524302873E-3</v>
      </c>
      <c r="L21" s="21"/>
    </row>
    <row r="22" spans="1:12" ht="13.25" customHeight="1" x14ac:dyDescent="0.25">
      <c r="B22" s="9" t="s">
        <v>69</v>
      </c>
      <c r="C22" s="44">
        <v>17128.808487011236</v>
      </c>
      <c r="D22" s="44">
        <v>21792.283275451937</v>
      </c>
      <c r="E22" s="44">
        <v>22559.570161472173</v>
      </c>
      <c r="F22" s="44">
        <v>22802.141132113113</v>
      </c>
      <c r="G22" s="44">
        <v>22280.150018184959</v>
      </c>
      <c r="H22" s="10"/>
      <c r="I22" s="11">
        <f t="shared" si="1"/>
        <v>-2.2892197311813578E-2</v>
      </c>
      <c r="J22" s="65">
        <f>G22/G$25</f>
        <v>0.25227754803347296</v>
      </c>
      <c r="K22" s="65">
        <f>G22/G$26</f>
        <v>8.2216106735583504E-3</v>
      </c>
      <c r="L22" s="21"/>
    </row>
    <row r="23" spans="1:12" ht="13.25" customHeight="1" x14ac:dyDescent="0.25">
      <c r="B23" s="9" t="s">
        <v>70</v>
      </c>
      <c r="C23" s="44">
        <v>3061.3448067018608</v>
      </c>
      <c r="D23" s="44">
        <v>2872.3283889291624</v>
      </c>
      <c r="E23" s="44">
        <v>2941.2714370405292</v>
      </c>
      <c r="F23" s="44">
        <v>2670.8783186896349</v>
      </c>
      <c r="G23" s="44">
        <v>3388.0175199303358</v>
      </c>
      <c r="H23" s="10"/>
      <c r="I23" s="11">
        <f t="shared" si="1"/>
        <v>0.26850313480119081</v>
      </c>
      <c r="J23" s="65">
        <f>G23/G$25</f>
        <v>3.8362432565528237E-2</v>
      </c>
      <c r="K23" s="65">
        <f>G23/G$26</f>
        <v>1.2502142481682953E-3</v>
      </c>
      <c r="L23" s="21"/>
    </row>
    <row r="24" spans="1:12" ht="13.25" customHeight="1" x14ac:dyDescent="0.25">
      <c r="B24" s="9" t="s">
        <v>71</v>
      </c>
      <c r="C24" s="44">
        <v>2134.6139651738908</v>
      </c>
      <c r="D24" s="44">
        <v>2162.2522158420743</v>
      </c>
      <c r="E24" s="44">
        <v>2225.8901532233381</v>
      </c>
      <c r="F24" s="44">
        <v>1861.3899327275701</v>
      </c>
      <c r="G24" s="44">
        <v>1719.7385605503268</v>
      </c>
      <c r="H24" s="10"/>
      <c r="I24" s="11">
        <f t="shared" si="1"/>
        <v>-7.6099784191738795E-2</v>
      </c>
      <c r="J24" s="65">
        <f>G24/G$25</f>
        <v>1.9472554132720969E-2</v>
      </c>
      <c r="K24" s="65">
        <f>G24/G$26</f>
        <v>6.3460169225118481E-4</v>
      </c>
      <c r="L24" s="21"/>
    </row>
    <row r="25" spans="1:12" ht="13.25" customHeight="1" x14ac:dyDescent="0.25">
      <c r="B25" s="56" t="s">
        <v>28</v>
      </c>
      <c r="C25" s="70">
        <f>SUM(C10:C24)</f>
        <v>79611.749831188805</v>
      </c>
      <c r="D25" s="70">
        <f>SUM(D10:D24)</f>
        <v>84298.046721907638</v>
      </c>
      <c r="E25" s="70">
        <f>SUM(E10:E24)</f>
        <v>87929.313139759077</v>
      </c>
      <c r="F25" s="70">
        <f>SUM(F10:F24)</f>
        <v>86579.597624117625</v>
      </c>
      <c r="G25" s="70">
        <f>SUM(G10:G24)</f>
        <v>88316.024124464544</v>
      </c>
      <c r="H25" s="58"/>
      <c r="I25" s="59">
        <f t="shared" si="1"/>
        <v>2.0055839343185111E-2</v>
      </c>
      <c r="J25" s="60">
        <f>G25/G$25</f>
        <v>1</v>
      </c>
      <c r="K25" s="61">
        <f>G25/G$26</f>
        <v>3.2589545671608801E-2</v>
      </c>
      <c r="L25" s="57"/>
    </row>
    <row r="26" spans="1:12" s="1" customFormat="1" ht="13.25" customHeight="1" x14ac:dyDescent="0.3">
      <c r="A26" s="13"/>
      <c r="B26" s="62" t="s">
        <v>29</v>
      </c>
      <c r="C26" s="35">
        <v>2323784.693053111</v>
      </c>
      <c r="D26" s="35">
        <v>2407861.8618299006</v>
      </c>
      <c r="E26" s="35">
        <v>2509733.0000609672</v>
      </c>
      <c r="F26" s="35">
        <v>2630037.6981598777</v>
      </c>
      <c r="G26" s="35">
        <v>2709949.534565106</v>
      </c>
      <c r="H26" s="6"/>
      <c r="I26" s="7">
        <f t="shared" si="1"/>
        <v>3.0384293145736763E-2</v>
      </c>
      <c r="J26" s="64"/>
      <c r="K26" s="64">
        <f>G26/G$26</f>
        <v>1</v>
      </c>
      <c r="L26" s="19"/>
    </row>
    <row r="27" spans="1:12" ht="7" customHeight="1" x14ac:dyDescent="0.25">
      <c r="B27" s="46"/>
      <c r="C27" s="47"/>
      <c r="D27" s="47"/>
      <c r="E27" s="47"/>
      <c r="F27" s="47"/>
      <c r="G27" s="47"/>
      <c r="H27" s="46"/>
      <c r="I27" s="46"/>
      <c r="J27" s="47"/>
      <c r="K27" s="47"/>
      <c r="L27" s="47"/>
    </row>
    <row r="28" spans="1:12" x14ac:dyDescent="0.25">
      <c r="A28" s="25"/>
      <c r="B28" s="26"/>
      <c r="C28" s="27"/>
      <c r="D28" s="27"/>
      <c r="E28" s="27"/>
      <c r="F28" s="27"/>
      <c r="G28" s="27"/>
      <c r="H28" s="28"/>
      <c r="I28" s="28"/>
      <c r="J28" s="27"/>
      <c r="K28" s="27"/>
      <c r="L28" s="27"/>
    </row>
    <row r="29" spans="1:12" x14ac:dyDescent="0.25">
      <c r="A29" s="25"/>
      <c r="B29" s="30"/>
      <c r="C29" s="27"/>
      <c r="D29" s="27"/>
      <c r="E29" s="27"/>
      <c r="F29" s="27"/>
      <c r="G29" s="27"/>
      <c r="H29" s="28"/>
      <c r="I29" s="28"/>
      <c r="J29" s="27"/>
      <c r="K29" s="27"/>
      <c r="L29" s="27"/>
    </row>
    <row r="30" spans="1:12" x14ac:dyDescent="0.25">
      <c r="A30" s="29"/>
      <c r="B30" s="30"/>
      <c r="C30" s="31"/>
      <c r="D30" s="31"/>
      <c r="E30" s="31"/>
      <c r="F30" s="31"/>
      <c r="G30" s="31"/>
      <c r="H30" s="32"/>
      <c r="I30" s="32"/>
      <c r="J30" s="31"/>
      <c r="K30" s="31"/>
      <c r="L30" s="31"/>
    </row>
  </sheetData>
  <mergeCells count="11">
    <mergeCell ref="H6:H7"/>
    <mergeCell ref="I6:I7"/>
    <mergeCell ref="J6:J7"/>
    <mergeCell ref="K6:K7"/>
    <mergeCell ref="L6:L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888DB-D45E-42E9-B498-34D4BD048BC9}">
  <dimension ref="A1:X32"/>
  <sheetViews>
    <sheetView zoomScaleNormal="100" workbookViewId="0"/>
  </sheetViews>
  <sheetFormatPr defaultRowHeight="12.5" x14ac:dyDescent="0.25"/>
  <cols>
    <col min="1" max="1" width="9" style="15" customWidth="1"/>
    <col min="2" max="2" width="22.08984375" customWidth="1"/>
    <col min="3" max="8" width="11.81640625" style="17" customWidth="1"/>
    <col min="9" max="9" width="1.36328125" customWidth="1"/>
    <col min="10" max="10" width="11.81640625" customWidth="1"/>
    <col min="11" max="11" width="3.08984375" customWidth="1"/>
    <col min="12" max="12" width="12.08984375" customWidth="1"/>
    <col min="14" max="14" width="1.453125" customWidth="1"/>
  </cols>
  <sheetData>
    <row r="1" spans="1:14" ht="13" x14ac:dyDescent="0.3">
      <c r="A1" s="13">
        <v>2019</v>
      </c>
      <c r="B1" s="2"/>
      <c r="C1"/>
      <c r="D1"/>
      <c r="E1"/>
      <c r="F1"/>
      <c r="G1"/>
      <c r="H1"/>
    </row>
    <row r="2" spans="1:14" x14ac:dyDescent="0.25">
      <c r="A2" s="14"/>
    </row>
    <row r="4" spans="1:14" x14ac:dyDescent="0.25">
      <c r="A4" s="14"/>
      <c r="B4" s="4" t="s">
        <v>134</v>
      </c>
      <c r="C4" s="18"/>
      <c r="D4" s="18"/>
      <c r="E4" s="18"/>
      <c r="F4" s="18"/>
      <c r="G4" s="18"/>
      <c r="H4" s="18"/>
      <c r="I4" s="3"/>
      <c r="J4" s="3"/>
      <c r="K4" s="3"/>
    </row>
    <row r="5" spans="1:14" x14ac:dyDescent="0.25">
      <c r="B5" s="3"/>
      <c r="C5" s="18"/>
      <c r="D5" s="18"/>
      <c r="E5" s="18"/>
      <c r="F5" s="18"/>
      <c r="G5" s="18"/>
      <c r="H5" s="18"/>
      <c r="I5" s="3"/>
      <c r="J5" s="3"/>
      <c r="K5" s="3"/>
    </row>
    <row r="6" spans="1:14" ht="13.25" customHeight="1" x14ac:dyDescent="0.25">
      <c r="B6" s="49" t="s">
        <v>7</v>
      </c>
      <c r="C6" s="42" t="s">
        <v>3</v>
      </c>
      <c r="D6" s="42" t="s">
        <v>5</v>
      </c>
      <c r="E6" s="42" t="s">
        <v>0</v>
      </c>
      <c r="F6" s="42" t="s">
        <v>31</v>
      </c>
      <c r="G6" s="42" t="s">
        <v>32</v>
      </c>
      <c r="H6" s="42" t="s">
        <v>1</v>
      </c>
      <c r="I6" s="66"/>
      <c r="J6" s="66" t="s">
        <v>6</v>
      </c>
      <c r="K6" s="42"/>
      <c r="L6" s="42" t="s">
        <v>128</v>
      </c>
      <c r="M6" s="42" t="s">
        <v>16</v>
      </c>
      <c r="N6" s="40"/>
    </row>
    <row r="7" spans="1:14" ht="13.25" customHeight="1" x14ac:dyDescent="0.25">
      <c r="B7" s="49"/>
      <c r="C7" s="42"/>
      <c r="D7" s="42"/>
      <c r="E7" s="42"/>
      <c r="F7" s="42"/>
      <c r="G7" s="42"/>
      <c r="H7" s="42"/>
      <c r="I7" s="66"/>
      <c r="J7" s="66"/>
      <c r="K7" s="42"/>
      <c r="L7" s="42"/>
      <c r="M7" s="42"/>
      <c r="N7" s="40"/>
    </row>
    <row r="8" spans="1:14" ht="13.25" customHeight="1" x14ac:dyDescent="0.25">
      <c r="B8" s="50"/>
      <c r="C8" s="67"/>
      <c r="D8" s="67"/>
      <c r="E8" s="67"/>
      <c r="F8" s="67"/>
      <c r="G8" s="67"/>
      <c r="H8" s="67"/>
      <c r="I8" s="68"/>
      <c r="J8" s="68"/>
      <c r="K8" s="67"/>
      <c r="L8" s="67"/>
      <c r="M8" s="67"/>
      <c r="N8" s="53"/>
    </row>
    <row r="9" spans="1:14" ht="7" customHeight="1" x14ac:dyDescent="0.25">
      <c r="B9" s="48"/>
      <c r="C9" s="37"/>
      <c r="D9" s="37"/>
      <c r="E9" s="37"/>
      <c r="F9" s="37"/>
      <c r="G9" s="37"/>
      <c r="H9" s="37"/>
      <c r="I9" s="39"/>
      <c r="J9" s="38"/>
      <c r="K9" s="38"/>
      <c r="L9" s="38"/>
      <c r="M9" s="38"/>
      <c r="N9" s="38"/>
    </row>
    <row r="10" spans="1:14" s="1" customFormat="1" ht="13.25" customHeight="1" x14ac:dyDescent="0.3">
      <c r="A10" s="13"/>
      <c r="B10" s="5" t="s">
        <v>2</v>
      </c>
      <c r="C10" s="20"/>
      <c r="D10" s="20"/>
      <c r="E10" s="20"/>
      <c r="F10" s="20"/>
      <c r="G10" s="20"/>
      <c r="H10" s="20"/>
      <c r="I10" s="6"/>
      <c r="J10" s="8"/>
      <c r="K10" s="33"/>
      <c r="L10" s="20"/>
      <c r="M10" s="20"/>
      <c r="N10" s="20"/>
    </row>
    <row r="11" spans="1:14" ht="13.25" customHeight="1" x14ac:dyDescent="0.25">
      <c r="B11" s="34" t="s">
        <v>75</v>
      </c>
      <c r="C11" s="21">
        <v>2.9972178224031039</v>
      </c>
      <c r="D11" s="21">
        <v>4.4387832015438304</v>
      </c>
      <c r="E11" s="21">
        <v>2.5005979678527841</v>
      </c>
      <c r="F11" s="21">
        <v>1.4505642484983647</v>
      </c>
      <c r="G11" s="21">
        <v>6.072236858031312</v>
      </c>
      <c r="H11" s="21">
        <f>SUM(C11:G11)</f>
        <v>17.459400098329397</v>
      </c>
      <c r="I11" s="10"/>
      <c r="J11" s="11">
        <v>5.7486756631228042E-2</v>
      </c>
      <c r="K11" s="12"/>
      <c r="L11" s="21">
        <v>1224.8006314640024</v>
      </c>
      <c r="M11" s="21">
        <v>193.12529666729776</v>
      </c>
      <c r="N11" s="21"/>
    </row>
    <row r="12" spans="1:14" ht="13.25" customHeight="1" x14ac:dyDescent="0.25">
      <c r="B12" s="9" t="s">
        <v>76</v>
      </c>
      <c r="C12" s="21">
        <v>0.95297750604806031</v>
      </c>
      <c r="D12" s="21">
        <v>1.642723666231916</v>
      </c>
      <c r="E12" s="21">
        <v>0.87898316635054163</v>
      </c>
      <c r="F12" s="21">
        <v>0.51421151566884482</v>
      </c>
      <c r="G12" s="21">
        <v>1.7162301314727391</v>
      </c>
      <c r="H12" s="21">
        <f t="shared" ref="H12:H26" si="0">SUM(C12:G12)</f>
        <v>5.7051259857721019</v>
      </c>
      <c r="I12" s="10"/>
      <c r="J12" s="11">
        <v>8.0887842549965727E-2</v>
      </c>
      <c r="K12" s="12"/>
      <c r="L12" s="21">
        <v>454.48322597537594</v>
      </c>
      <c r="M12" s="21">
        <v>121.03414806268334</v>
      </c>
      <c r="N12" s="21"/>
    </row>
    <row r="13" spans="1:14" ht="13.25" customHeight="1" x14ac:dyDescent="0.25">
      <c r="B13" s="9" t="s">
        <v>77</v>
      </c>
      <c r="C13" s="21">
        <v>5.3992161967105963</v>
      </c>
      <c r="D13" s="21">
        <v>7.1509114435312311</v>
      </c>
      <c r="E13" s="21">
        <v>3.6932149909707803</v>
      </c>
      <c r="F13" s="21">
        <v>2.6956144766500425</v>
      </c>
      <c r="G13" s="21">
        <v>7.4581692015821055</v>
      </c>
      <c r="H13" s="21">
        <f t="shared" si="0"/>
        <v>26.397126309444754</v>
      </c>
      <c r="I13" s="10"/>
      <c r="J13" s="11">
        <v>3.4082049497846212E-2</v>
      </c>
      <c r="K13" s="12"/>
      <c r="L13" s="21">
        <v>1777.1054411137825</v>
      </c>
      <c r="M13" s="21">
        <v>250.01483414656477</v>
      </c>
      <c r="N13" s="21"/>
    </row>
    <row r="14" spans="1:14" ht="13.25" customHeight="1" x14ac:dyDescent="0.25">
      <c r="B14" s="9" t="s">
        <v>78</v>
      </c>
      <c r="C14" s="21">
        <v>0.39940226054251377</v>
      </c>
      <c r="D14" s="21">
        <v>0.42148883206630045</v>
      </c>
      <c r="E14" s="21">
        <v>0.25360612052164866</v>
      </c>
      <c r="F14" s="21">
        <v>0.25962837389046245</v>
      </c>
      <c r="G14" s="21">
        <v>1.6909337596624765</v>
      </c>
      <c r="H14" s="21">
        <f t="shared" si="0"/>
        <v>3.0250593466834017</v>
      </c>
      <c r="I14" s="10"/>
      <c r="J14" s="11">
        <v>-2.2569564281754384E-2</v>
      </c>
      <c r="K14" s="12"/>
      <c r="L14" s="21">
        <v>233.11477547636926</v>
      </c>
      <c r="M14" s="21">
        <v>109.08506105585833</v>
      </c>
      <c r="N14" s="21"/>
    </row>
    <row r="15" spans="1:14" ht="13.25" customHeight="1" x14ac:dyDescent="0.25">
      <c r="B15" s="9" t="s">
        <v>79</v>
      </c>
      <c r="C15" s="21">
        <v>0.66590302003541746</v>
      </c>
      <c r="D15" s="21">
        <v>2.8303758856071104</v>
      </c>
      <c r="E15" s="21">
        <v>0.94165172489187066</v>
      </c>
      <c r="F15" s="21">
        <v>0.83348910008744059</v>
      </c>
      <c r="G15" s="21">
        <v>4.8047043107517444</v>
      </c>
      <c r="H15" s="21">
        <f t="shared" si="0"/>
        <v>10.076124041373584</v>
      </c>
      <c r="I15" s="10"/>
      <c r="J15" s="11">
        <v>2.9178578452033532E-2</v>
      </c>
      <c r="K15" s="12"/>
      <c r="L15" s="21">
        <v>971.36780231941384</v>
      </c>
      <c r="M15" s="21">
        <v>98.2072391385516</v>
      </c>
      <c r="N15" s="21"/>
    </row>
    <row r="16" spans="1:14" ht="13.25" customHeight="1" x14ac:dyDescent="0.25">
      <c r="B16" s="9" t="s">
        <v>80</v>
      </c>
      <c r="C16" s="21">
        <v>1.1210337526430152</v>
      </c>
      <c r="D16" s="21">
        <v>1.8222454569301978</v>
      </c>
      <c r="E16" s="21">
        <v>1.0323610403790418</v>
      </c>
      <c r="F16" s="21">
        <v>0.68188709778435619</v>
      </c>
      <c r="G16" s="21">
        <v>7.2453287358442058</v>
      </c>
      <c r="H16" s="21">
        <f t="shared" si="0"/>
        <v>11.902856083580817</v>
      </c>
      <c r="I16" s="10"/>
      <c r="J16" s="11">
        <v>3.6044493714250558E-2</v>
      </c>
      <c r="K16" s="12"/>
      <c r="L16" s="21">
        <v>730.24854463242832</v>
      </c>
      <c r="M16" s="21">
        <v>176.0483473077214</v>
      </c>
      <c r="N16" s="21"/>
    </row>
    <row r="17" spans="1:14" ht="13.25" customHeight="1" x14ac:dyDescent="0.25">
      <c r="B17" s="9" t="s">
        <v>81</v>
      </c>
      <c r="C17" s="21">
        <v>14.44059508831166</v>
      </c>
      <c r="D17" s="21">
        <v>20.38580515306273</v>
      </c>
      <c r="E17" s="21">
        <v>10.423622760652149</v>
      </c>
      <c r="F17" s="21">
        <v>24.096165817951142</v>
      </c>
      <c r="G17" s="21">
        <v>21.178559021098831</v>
      </c>
      <c r="H17" s="21">
        <f t="shared" si="0"/>
        <v>90.524747841076518</v>
      </c>
      <c r="I17" s="10"/>
      <c r="J17" s="11">
        <v>4.9322762022222966E-2</v>
      </c>
      <c r="K17" s="12"/>
      <c r="L17" s="21">
        <v>5685.6881314750581</v>
      </c>
      <c r="M17" s="21">
        <v>311.62993321321233</v>
      </c>
      <c r="N17" s="21"/>
    </row>
    <row r="18" spans="1:14" ht="13.25" customHeight="1" x14ac:dyDescent="0.25">
      <c r="B18" s="9" t="s">
        <v>82</v>
      </c>
      <c r="C18" s="21">
        <v>0.91583989934301313</v>
      </c>
      <c r="D18" s="21">
        <v>0.84662974661780199</v>
      </c>
      <c r="E18" s="21">
        <v>0.47310305341535636</v>
      </c>
      <c r="F18" s="21">
        <v>0.36305118176344503</v>
      </c>
      <c r="G18" s="21">
        <v>1.108660230248399</v>
      </c>
      <c r="H18" s="21">
        <f t="shared" si="0"/>
        <v>3.7072841113880157</v>
      </c>
      <c r="I18" s="10"/>
      <c r="J18" s="11">
        <v>4.3997869865427086E-2</v>
      </c>
      <c r="K18" s="12"/>
      <c r="L18" s="21">
        <v>232.76447358270292</v>
      </c>
      <c r="M18" s="21">
        <v>132.6293296767538</v>
      </c>
      <c r="N18" s="21"/>
    </row>
    <row r="19" spans="1:14" ht="13.25" customHeight="1" x14ac:dyDescent="0.25">
      <c r="B19" s="9" t="s">
        <v>83</v>
      </c>
      <c r="C19" s="21">
        <v>1.2873868963444082</v>
      </c>
      <c r="D19" s="21">
        <v>0.93807602466748963</v>
      </c>
      <c r="E19" s="21">
        <v>0.52042382669823695</v>
      </c>
      <c r="F19" s="21">
        <v>0.44053018162989716</v>
      </c>
      <c r="G19" s="21">
        <v>2.541651217370414</v>
      </c>
      <c r="H19" s="21">
        <f t="shared" si="0"/>
        <v>5.728068146710446</v>
      </c>
      <c r="I19" s="10"/>
      <c r="J19" s="11">
        <v>1.3798024318144364E-2</v>
      </c>
      <c r="K19" s="12"/>
      <c r="L19" s="21">
        <v>407.23375310093172</v>
      </c>
      <c r="M19" s="21">
        <v>101.00043479685806</v>
      </c>
      <c r="N19" s="21"/>
    </row>
    <row r="20" spans="1:14" ht="13.25" customHeight="1" x14ac:dyDescent="0.25">
      <c r="B20" s="9" t="s">
        <v>84</v>
      </c>
      <c r="C20" s="21">
        <v>3.3547465017057223</v>
      </c>
      <c r="D20" s="21">
        <v>6.2550023971095374</v>
      </c>
      <c r="E20" s="21">
        <v>3.1170960270069203</v>
      </c>
      <c r="F20" s="21">
        <v>1.8275616633140641</v>
      </c>
      <c r="G20" s="21">
        <v>10.054278192083864</v>
      </c>
      <c r="H20" s="21">
        <f t="shared" si="0"/>
        <v>24.608684781220109</v>
      </c>
      <c r="I20" s="10"/>
      <c r="J20" s="11">
        <v>-2.7767544968435698E-2</v>
      </c>
      <c r="K20" s="12"/>
      <c r="L20" s="21">
        <v>1742.3457908360351</v>
      </c>
      <c r="M20" s="21">
        <v>173.67880690151867</v>
      </c>
      <c r="N20" s="21"/>
    </row>
    <row r="21" spans="1:14" ht="13.25" customHeight="1" x14ac:dyDescent="0.25">
      <c r="B21" s="9" t="s">
        <v>85</v>
      </c>
      <c r="C21" s="21">
        <v>1.167915346963857</v>
      </c>
      <c r="D21" s="21">
        <v>0.63255935294393273</v>
      </c>
      <c r="E21" s="21">
        <v>0.57178567039757011</v>
      </c>
      <c r="F21" s="21">
        <v>0.25919732694489622</v>
      </c>
      <c r="G21" s="21">
        <v>5.2891234140448331</v>
      </c>
      <c r="H21" s="21">
        <f t="shared" si="0"/>
        <v>7.920581111295089</v>
      </c>
      <c r="I21" s="10"/>
      <c r="J21" s="11">
        <v>3.6886221305967748E-2</v>
      </c>
      <c r="K21" s="12"/>
      <c r="L21" s="21">
        <v>472.65382506267412</v>
      </c>
      <c r="M21" s="21">
        <v>83.009101696992303</v>
      </c>
      <c r="N21" s="21"/>
    </row>
    <row r="22" spans="1:14" ht="13.25" customHeight="1" x14ac:dyDescent="0.25">
      <c r="B22" s="9" t="s">
        <v>86</v>
      </c>
      <c r="C22" s="21">
        <v>14.063237397029981</v>
      </c>
      <c r="D22" s="21">
        <v>21.730178479012469</v>
      </c>
      <c r="E22" s="21">
        <v>11.501575797871384</v>
      </c>
      <c r="F22" s="21">
        <v>8.1052105419295373</v>
      </c>
      <c r="G22" s="21">
        <v>21.701893660385625</v>
      </c>
      <c r="H22" s="21">
        <f t="shared" si="0"/>
        <v>77.102095876229001</v>
      </c>
      <c r="I22" s="10"/>
      <c r="J22" s="11">
        <v>7.6487376555785636E-2</v>
      </c>
      <c r="K22" s="12"/>
      <c r="L22" s="21">
        <v>4756.5192723050031</v>
      </c>
      <c r="M22" s="21">
        <v>308.68448778668335</v>
      </c>
      <c r="N22" s="21"/>
    </row>
    <row r="23" spans="1:14" ht="13.25" customHeight="1" x14ac:dyDescent="0.25">
      <c r="B23" s="9" t="s">
        <v>87</v>
      </c>
      <c r="C23" s="21">
        <v>9.8122668364172245</v>
      </c>
      <c r="D23" s="21">
        <v>15.420121853658859</v>
      </c>
      <c r="E23" s="21">
        <v>8.2118655249751651</v>
      </c>
      <c r="F23" s="21">
        <v>6.4877252148349189</v>
      </c>
      <c r="G23" s="21">
        <v>17.443181314655821</v>
      </c>
      <c r="H23" s="21">
        <f t="shared" si="0"/>
        <v>57.375160744541986</v>
      </c>
      <c r="I23" s="10"/>
      <c r="J23" s="11">
        <v>7.449643432403974E-2</v>
      </c>
      <c r="K23" s="12"/>
      <c r="L23" s="21">
        <v>3963.7117275935989</v>
      </c>
      <c r="M23" s="21">
        <v>241.1016865932846</v>
      </c>
      <c r="N23" s="21"/>
    </row>
    <row r="24" spans="1:14" ht="13.25" customHeight="1" x14ac:dyDescent="0.25">
      <c r="B24" s="9" t="s">
        <v>88</v>
      </c>
      <c r="C24" s="21">
        <v>3.7613322221017835</v>
      </c>
      <c r="D24" s="21">
        <v>5.616553558004787</v>
      </c>
      <c r="E24" s="21">
        <v>3.421484845628409</v>
      </c>
      <c r="F24" s="21">
        <v>1.8612713588992824</v>
      </c>
      <c r="G24" s="21">
        <v>8.0364374841863189</v>
      </c>
      <c r="H24" s="21">
        <f t="shared" si="0"/>
        <v>22.697079468820583</v>
      </c>
      <c r="I24" s="10"/>
      <c r="J24" s="11">
        <v>0.14762022932801422</v>
      </c>
      <c r="K24" s="12"/>
      <c r="L24" s="21">
        <v>1519.9512876081128</v>
      </c>
      <c r="M24" s="21">
        <v>196.57931810761937</v>
      </c>
      <c r="N24" s="21"/>
    </row>
    <row r="25" spans="1:14" ht="13.25" customHeight="1" x14ac:dyDescent="0.25">
      <c r="B25" s="9" t="s">
        <v>89</v>
      </c>
      <c r="C25" s="21">
        <v>0.78941628140178044</v>
      </c>
      <c r="D25" s="21">
        <v>1.2359656755025452</v>
      </c>
      <c r="E25" s="21">
        <v>0.57915017159829429</v>
      </c>
      <c r="F25" s="21">
        <v>0.37980210241667894</v>
      </c>
      <c r="G25" s="21">
        <v>3.9483612848849674</v>
      </c>
      <c r="H25" s="21">
        <f t="shared" si="0"/>
        <v>6.9326955158042658</v>
      </c>
      <c r="I25" s="10"/>
      <c r="J25" s="11">
        <v>5.7029587383792935E-2</v>
      </c>
      <c r="K25" s="12"/>
      <c r="L25" s="21">
        <v>528.40265364587833</v>
      </c>
      <c r="M25" s="21">
        <v>113.2938794266463</v>
      </c>
      <c r="N25" s="21"/>
    </row>
    <row r="26" spans="1:14" ht="13.25" customHeight="1" x14ac:dyDescent="0.25">
      <c r="B26" s="9" t="s">
        <v>90</v>
      </c>
      <c r="C26" s="21">
        <v>0.61820373898115621</v>
      </c>
      <c r="D26" s="21">
        <v>0.57540489500780989</v>
      </c>
      <c r="E26" s="21">
        <v>0.32183943273173782</v>
      </c>
      <c r="F26" s="21">
        <v>0.17907140332624241</v>
      </c>
      <c r="G26" s="21">
        <v>1.7357965293506157</v>
      </c>
      <c r="H26" s="21">
        <f t="shared" si="0"/>
        <v>3.4303159993975618</v>
      </c>
      <c r="I26" s="10"/>
      <c r="J26" s="11">
        <v>2.0618974743539908E-2</v>
      </c>
      <c r="K26" s="12"/>
      <c r="L26" s="21">
        <v>240.3989809540852</v>
      </c>
      <c r="M26" s="21">
        <v>118.65695012541225</v>
      </c>
      <c r="N26" s="21"/>
    </row>
    <row r="27" spans="1:14" ht="13.25" customHeight="1" x14ac:dyDescent="0.25">
      <c r="B27" s="56" t="s">
        <v>28</v>
      </c>
      <c r="C27" s="57">
        <f>SUM(C11:C26)</f>
        <v>61.746690766983292</v>
      </c>
      <c r="D27" s="57">
        <f>SUM(D11:D26)</f>
        <v>91.942825621498528</v>
      </c>
      <c r="E27" s="57">
        <f>SUM(E11:E26)</f>
        <v>48.442362121941891</v>
      </c>
      <c r="F27" s="57">
        <f>SUM(F11:F26)</f>
        <v>50.434981605589606</v>
      </c>
      <c r="G27" s="57">
        <f>SUM(G11:G26)</f>
        <v>122.02554534565428</v>
      </c>
      <c r="H27" s="57">
        <f>SUM(H11:H26)</f>
        <v>374.59240546166762</v>
      </c>
      <c r="I27" s="58"/>
      <c r="J27" s="59">
        <f>'SEVisit$'!I26</f>
        <v>5.5698118446608769E-2</v>
      </c>
      <c r="K27" s="60"/>
      <c r="L27" s="57">
        <f>SUM(L11:L26)</f>
        <v>24940.790317145453</v>
      </c>
      <c r="M27" s="57">
        <v>208.86684797877442</v>
      </c>
      <c r="N27" s="57"/>
    </row>
    <row r="28" spans="1:14" s="1" customFormat="1" ht="13.25" customHeight="1" x14ac:dyDescent="0.3">
      <c r="A28" s="13"/>
      <c r="B28" s="62" t="s">
        <v>29</v>
      </c>
      <c r="C28" s="19">
        <v>1162.5628548728434</v>
      </c>
      <c r="D28" s="19">
        <v>1804.2041903605573</v>
      </c>
      <c r="E28" s="19">
        <v>1086.2797514269564</v>
      </c>
      <c r="F28" s="19">
        <v>1192.5267727400242</v>
      </c>
      <c r="G28" s="19">
        <v>2081.5086570693079</v>
      </c>
      <c r="H28" s="19">
        <f t="shared" ref="H28" si="1">SUM(C28:G28)</f>
        <v>7327.082226469689</v>
      </c>
      <c r="I28" s="6"/>
      <c r="J28" s="7">
        <v>3.1026947615532263E-2</v>
      </c>
      <c r="K28" s="16"/>
      <c r="L28" s="19">
        <v>438073.13731053559</v>
      </c>
      <c r="M28" s="19">
        <v>340.01303733118459</v>
      </c>
      <c r="N28" s="19"/>
    </row>
    <row r="29" spans="1:14" ht="7" customHeight="1" x14ac:dyDescent="0.25">
      <c r="B29" s="46"/>
      <c r="C29" s="47"/>
      <c r="D29" s="47"/>
      <c r="E29" s="47"/>
      <c r="F29" s="47"/>
      <c r="G29" s="47"/>
      <c r="H29" s="47"/>
      <c r="I29" s="46"/>
      <c r="J29" s="46"/>
      <c r="K29" s="46"/>
      <c r="L29" s="47"/>
      <c r="M29" s="47"/>
      <c r="N29" s="47"/>
    </row>
    <row r="30" spans="1:14" x14ac:dyDescent="0.25">
      <c r="A30" s="25"/>
      <c r="B30" s="26" t="s">
        <v>4</v>
      </c>
      <c r="C30" s="27"/>
      <c r="D30" s="27"/>
      <c r="E30" s="27"/>
      <c r="F30" s="27"/>
      <c r="G30" s="27"/>
      <c r="H30" s="27"/>
      <c r="I30" s="28"/>
      <c r="J30" s="28"/>
      <c r="K30" s="28"/>
      <c r="L30" s="27"/>
      <c r="M30" s="27"/>
      <c r="N30" s="27"/>
    </row>
    <row r="31" spans="1:14" x14ac:dyDescent="0.25">
      <c r="A31" s="25"/>
      <c r="B31" s="30" t="s">
        <v>33</v>
      </c>
      <c r="C31" s="27"/>
      <c r="D31" s="27"/>
      <c r="E31" s="27"/>
      <c r="F31" s="27"/>
      <c r="G31" s="27"/>
      <c r="H31" s="27"/>
      <c r="I31" s="28"/>
      <c r="J31" s="28"/>
      <c r="K31" s="28"/>
      <c r="L31" s="27"/>
      <c r="M31" s="27"/>
      <c r="N31" s="27"/>
    </row>
    <row r="32" spans="1:14" x14ac:dyDescent="0.25">
      <c r="A32" s="29"/>
      <c r="B32" s="30" t="s">
        <v>34</v>
      </c>
      <c r="C32" s="31"/>
      <c r="D32" s="31"/>
      <c r="E32" s="31"/>
      <c r="F32" s="31"/>
      <c r="G32" s="31"/>
      <c r="H32" s="31"/>
      <c r="I32" s="32"/>
      <c r="J32" s="32"/>
      <c r="K32" s="32"/>
      <c r="L32" s="31"/>
      <c r="M32" s="31"/>
      <c r="N32" s="31"/>
    </row>
  </sheetData>
  <mergeCells count="13">
    <mergeCell ref="L6:L8"/>
    <mergeCell ref="M6:M8"/>
    <mergeCell ref="N6:N8"/>
    <mergeCell ref="H6:H8"/>
    <mergeCell ref="I6:I8"/>
    <mergeCell ref="J6:J8"/>
    <mergeCell ref="K6:K8"/>
    <mergeCell ref="B6:B8"/>
    <mergeCell ref="C6:C8"/>
    <mergeCell ref="D6:D8"/>
    <mergeCell ref="E6:E8"/>
    <mergeCell ref="F6:F8"/>
    <mergeCell ref="G6:G8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8AD65-5F13-4BF3-A412-7406F07864B9}">
  <dimension ref="A1:W31"/>
  <sheetViews>
    <sheetView zoomScaleNormal="100" workbookViewId="0"/>
  </sheetViews>
  <sheetFormatPr defaultRowHeight="12.5" x14ac:dyDescent="0.25"/>
  <cols>
    <col min="1" max="1" width="9" style="15" customWidth="1"/>
    <col min="2" max="2" width="22.08984375" customWidth="1"/>
    <col min="3" max="7" width="11.81640625" style="17" customWidth="1"/>
    <col min="8" max="8" width="1.36328125" customWidth="1"/>
    <col min="9" max="9" width="11.81640625" customWidth="1"/>
    <col min="10" max="10" width="10.81640625" customWidth="1"/>
    <col min="12" max="12" width="1.6328125" customWidth="1"/>
  </cols>
  <sheetData>
    <row r="1" spans="1:12" ht="13" x14ac:dyDescent="0.3">
      <c r="A1" s="13"/>
      <c r="B1" s="2"/>
      <c r="C1"/>
      <c r="D1"/>
      <c r="E1"/>
      <c r="F1"/>
      <c r="G1"/>
    </row>
    <row r="2" spans="1:12" x14ac:dyDescent="0.25">
      <c r="A2" s="14"/>
    </row>
    <row r="4" spans="1:12" x14ac:dyDescent="0.25">
      <c r="A4" s="14"/>
      <c r="B4" s="4" t="s">
        <v>133</v>
      </c>
      <c r="C4" s="18"/>
      <c r="D4" s="18"/>
      <c r="E4" s="18"/>
      <c r="F4" s="18"/>
      <c r="G4" s="18"/>
      <c r="H4" s="3"/>
      <c r="I4" s="3"/>
    </row>
    <row r="5" spans="1:12" x14ac:dyDescent="0.25">
      <c r="B5" s="3"/>
      <c r="C5" s="18"/>
      <c r="D5" s="18"/>
      <c r="E5" s="18"/>
      <c r="F5" s="18"/>
      <c r="G5" s="18"/>
      <c r="H5" s="3"/>
      <c r="I5" s="3"/>
    </row>
    <row r="6" spans="1:12" ht="13.25" customHeight="1" x14ac:dyDescent="0.25">
      <c r="B6" s="49" t="s">
        <v>135</v>
      </c>
      <c r="C6" s="43">
        <f t="shared" ref="C6:E6" si="0">D6-1</f>
        <v>2015</v>
      </c>
      <c r="D6" s="43">
        <f t="shared" si="0"/>
        <v>2016</v>
      </c>
      <c r="E6" s="43">
        <f t="shared" si="0"/>
        <v>2017</v>
      </c>
      <c r="F6" s="43">
        <f>G6-1</f>
        <v>2018</v>
      </c>
      <c r="G6" s="43">
        <v>2019</v>
      </c>
      <c r="H6" s="41"/>
      <c r="I6" s="41" t="s">
        <v>6</v>
      </c>
      <c r="J6" s="40" t="s">
        <v>35</v>
      </c>
      <c r="K6" s="40" t="s">
        <v>15</v>
      </c>
      <c r="L6" s="40"/>
    </row>
    <row r="7" spans="1:12" ht="13.25" customHeight="1" x14ac:dyDescent="0.25">
      <c r="B7" s="50"/>
      <c r="C7" s="51"/>
      <c r="D7" s="51"/>
      <c r="E7" s="51"/>
      <c r="F7" s="51"/>
      <c r="G7" s="51"/>
      <c r="H7" s="52"/>
      <c r="I7" s="52"/>
      <c r="J7" s="53"/>
      <c r="K7" s="53"/>
      <c r="L7" s="53"/>
    </row>
    <row r="8" spans="1:12" ht="7" customHeight="1" x14ac:dyDescent="0.25">
      <c r="B8" s="48"/>
      <c r="C8" s="37"/>
      <c r="D8" s="37"/>
      <c r="E8" s="37"/>
      <c r="F8" s="37"/>
      <c r="G8" s="37"/>
      <c r="H8" s="39"/>
      <c r="I8" s="38"/>
      <c r="J8" s="38"/>
      <c r="K8" s="38"/>
      <c r="L8" s="38"/>
    </row>
    <row r="9" spans="1:12" s="1" customFormat="1" ht="13.25" customHeight="1" x14ac:dyDescent="0.3">
      <c r="A9" s="13"/>
      <c r="B9" s="5" t="s">
        <v>2</v>
      </c>
      <c r="C9" s="20"/>
      <c r="D9" s="20"/>
      <c r="E9" s="20"/>
      <c r="F9" s="20"/>
      <c r="G9" s="20"/>
      <c r="H9" s="6"/>
      <c r="I9" s="8"/>
      <c r="J9" s="20"/>
      <c r="K9" s="20"/>
      <c r="L9" s="20"/>
    </row>
    <row r="10" spans="1:12" ht="13.25" customHeight="1" x14ac:dyDescent="0.25">
      <c r="B10" s="34" t="s">
        <v>75</v>
      </c>
      <c r="C10" s="54">
        <v>14.817445027396946</v>
      </c>
      <c r="D10" s="54">
        <v>15.499658873037845</v>
      </c>
      <c r="E10" s="54">
        <v>15.947672721081734</v>
      </c>
      <c r="F10" s="54">
        <v>16.51027777780287</v>
      </c>
      <c r="G10" s="54">
        <v>17.459400098329397</v>
      </c>
      <c r="H10" s="10"/>
      <c r="I10" s="11">
        <f>G10/F10-1</f>
        <v>5.7486756631228042E-2</v>
      </c>
      <c r="J10" s="65">
        <f>G10/G$26</f>
        <v>4.6609060524896398E-2</v>
      </c>
      <c r="K10" s="65">
        <f>G10/G$27</f>
        <v>2.3829971571884827E-3</v>
      </c>
      <c r="L10" s="21"/>
    </row>
    <row r="11" spans="1:12" ht="13.25" customHeight="1" x14ac:dyDescent="0.25">
      <c r="B11" s="9" t="s">
        <v>76</v>
      </c>
      <c r="C11" s="54">
        <v>5.5163753532492175</v>
      </c>
      <c r="D11" s="54">
        <v>5.1813682064733984</v>
      </c>
      <c r="E11" s="54">
        <v>4.9556801988149015</v>
      </c>
      <c r="F11" s="54">
        <v>5.2781849893999278</v>
      </c>
      <c r="G11" s="54">
        <v>5.7051259857721019</v>
      </c>
      <c r="H11" s="10"/>
      <c r="I11" s="11">
        <f t="shared" ref="I11:I27" si="1">G11/F11-1</f>
        <v>8.0887842549965727E-2</v>
      </c>
      <c r="J11" s="65">
        <f>G11/G$26</f>
        <v>1.5230223310963291E-2</v>
      </c>
      <c r="K11" s="65">
        <f>G11/G$27</f>
        <v>7.7868076388248441E-4</v>
      </c>
      <c r="L11" s="21"/>
    </row>
    <row r="12" spans="1:12" ht="13.25" customHeight="1" x14ac:dyDescent="0.25">
      <c r="B12" s="9" t="s">
        <v>77</v>
      </c>
      <c r="C12" s="54">
        <v>23.185986226388614</v>
      </c>
      <c r="D12" s="54">
        <v>24.601302901223207</v>
      </c>
      <c r="E12" s="54">
        <v>24.61939798929777</v>
      </c>
      <c r="F12" s="54">
        <v>25.527110080155914</v>
      </c>
      <c r="G12" s="54">
        <v>26.397126309444754</v>
      </c>
      <c r="H12" s="10"/>
      <c r="I12" s="11">
        <f t="shared" si="1"/>
        <v>3.4082049497846212E-2</v>
      </c>
      <c r="J12" s="65">
        <f>G12/G$26</f>
        <v>7.0468930828727114E-2</v>
      </c>
      <c r="K12" s="65">
        <f>G12/G$27</f>
        <v>3.6028887933767639E-3</v>
      </c>
      <c r="L12" s="21"/>
    </row>
    <row r="13" spans="1:12" ht="13.25" customHeight="1" x14ac:dyDescent="0.25">
      <c r="B13" s="9" t="s">
        <v>78</v>
      </c>
      <c r="C13" s="54">
        <v>3.2575888981133603</v>
      </c>
      <c r="D13" s="54">
        <v>3.0751109892265589</v>
      </c>
      <c r="E13" s="54">
        <v>3.0611369241011177</v>
      </c>
      <c r="F13" s="54">
        <v>3.094910119573365</v>
      </c>
      <c r="G13" s="54">
        <v>3.0250593466834017</v>
      </c>
      <c r="H13" s="10"/>
      <c r="I13" s="11">
        <f t="shared" si="1"/>
        <v>-2.2569564281754384E-2</v>
      </c>
      <c r="J13" s="65">
        <f>G13/G$26</f>
        <v>8.0756024483602598E-3</v>
      </c>
      <c r="K13" s="65">
        <f>G13/G$27</f>
        <v>4.1288405001743217E-4</v>
      </c>
      <c r="L13" s="21"/>
    </row>
    <row r="14" spans="1:12" ht="13.25" customHeight="1" x14ac:dyDescent="0.25">
      <c r="B14" s="9" t="s">
        <v>79</v>
      </c>
      <c r="C14" s="54">
        <v>9.5828369721942277</v>
      </c>
      <c r="D14" s="54">
        <v>9.202844209646651</v>
      </c>
      <c r="E14" s="54">
        <v>9.2354667598222253</v>
      </c>
      <c r="F14" s="54">
        <v>9.7904525534614955</v>
      </c>
      <c r="G14" s="54">
        <v>10.076124041373584</v>
      </c>
      <c r="H14" s="10"/>
      <c r="I14" s="11">
        <f t="shared" si="1"/>
        <v>2.9178578452033532E-2</v>
      </c>
      <c r="J14" s="65">
        <f>G14/G$26</f>
        <v>2.6898901030722268E-2</v>
      </c>
      <c r="K14" s="65">
        <f>G14/G$27</f>
        <v>1.3752691851290643E-3</v>
      </c>
      <c r="L14" s="21"/>
    </row>
    <row r="15" spans="1:12" ht="13.25" customHeight="1" x14ac:dyDescent="0.25">
      <c r="B15" s="9" t="s">
        <v>80</v>
      </c>
      <c r="C15" s="54">
        <v>13.49465934616881</v>
      </c>
      <c r="D15" s="54">
        <v>12.6416430202658</v>
      </c>
      <c r="E15" s="54">
        <v>11.386266439392358</v>
      </c>
      <c r="F15" s="54">
        <v>11.488749909676871</v>
      </c>
      <c r="G15" s="54">
        <v>11.902856083580817</v>
      </c>
      <c r="H15" s="10"/>
      <c r="I15" s="11">
        <f t="shared" si="1"/>
        <v>3.6044493714250558E-2</v>
      </c>
      <c r="J15" s="65">
        <f>G15/G$26</f>
        <v>3.1775486929349527E-2</v>
      </c>
      <c r="K15" s="65">
        <f>G15/G$27</f>
        <v>1.624596037083243E-3</v>
      </c>
      <c r="L15" s="21"/>
    </row>
    <row r="16" spans="1:12" ht="13.25" customHeight="1" x14ac:dyDescent="0.25">
      <c r="B16" s="9" t="s">
        <v>81</v>
      </c>
      <c r="C16" s="54">
        <v>53.397394623963642</v>
      </c>
      <c r="D16" s="54">
        <v>53.003793898483686</v>
      </c>
      <c r="E16" s="54">
        <v>65.310433325826537</v>
      </c>
      <c r="F16" s="54">
        <v>86.269688524262989</v>
      </c>
      <c r="G16" s="54">
        <v>90.524747841076518</v>
      </c>
      <c r="H16" s="10"/>
      <c r="I16" s="11">
        <f t="shared" si="1"/>
        <v>4.9322762022222966E-2</v>
      </c>
      <c r="J16" s="65">
        <f>G16/G$26</f>
        <v>0.24166199453378936</v>
      </c>
      <c r="K16" s="65">
        <f>G16/G$27</f>
        <v>1.2355534299321702E-2</v>
      </c>
      <c r="L16" s="21"/>
    </row>
    <row r="17" spans="1:12" ht="13.25" customHeight="1" x14ac:dyDescent="0.25">
      <c r="B17" s="9" t="s">
        <v>82</v>
      </c>
      <c r="C17" s="54">
        <v>3.1599472834156845</v>
      </c>
      <c r="D17" s="54">
        <v>3.1528810638399616</v>
      </c>
      <c r="E17" s="54">
        <v>3.1715686840576147</v>
      </c>
      <c r="F17" s="54">
        <v>3.5510456662769725</v>
      </c>
      <c r="G17" s="54">
        <v>3.7072841113880153</v>
      </c>
      <c r="H17" s="10"/>
      <c r="I17" s="11">
        <f t="shared" si="1"/>
        <v>4.3997869865427086E-2</v>
      </c>
      <c r="J17" s="65">
        <f>G17/G$26</f>
        <v>9.8968480335818922E-3</v>
      </c>
      <c r="K17" s="65">
        <f>G17/G$27</f>
        <v>5.059994873004253E-4</v>
      </c>
      <c r="L17" s="21"/>
    </row>
    <row r="18" spans="1:12" ht="13.25" customHeight="1" x14ac:dyDescent="0.25">
      <c r="B18" s="9" t="s">
        <v>83</v>
      </c>
      <c r="C18" s="54">
        <v>6.1896326302889824</v>
      </c>
      <c r="D18" s="54">
        <v>5.7001462384628381</v>
      </c>
      <c r="E18" s="54">
        <v>5.6845881358000394</v>
      </c>
      <c r="F18" s="54">
        <v>5.6501078215880369</v>
      </c>
      <c r="G18" s="54">
        <v>5.728068146710446</v>
      </c>
      <c r="H18" s="10"/>
      <c r="I18" s="11">
        <f t="shared" si="1"/>
        <v>1.3798024318144364E-2</v>
      </c>
      <c r="J18" s="65">
        <f>G18/G$26</f>
        <v>1.5291468975861566E-2</v>
      </c>
      <c r="K18" s="65">
        <f>G18/G$27</f>
        <v>7.8181209164792504E-4</v>
      </c>
      <c r="L18" s="21"/>
    </row>
    <row r="19" spans="1:12" ht="13.25" customHeight="1" x14ac:dyDescent="0.25">
      <c r="B19" s="9" t="s">
        <v>84</v>
      </c>
      <c r="C19" s="54">
        <v>24.686485296022614</v>
      </c>
      <c r="D19" s="54">
        <v>24.409321911647108</v>
      </c>
      <c r="E19" s="54">
        <v>22.765386638634624</v>
      </c>
      <c r="F19" s="54">
        <v>25.3115236524594</v>
      </c>
      <c r="G19" s="54">
        <v>24.608684781220109</v>
      </c>
      <c r="H19" s="10"/>
      <c r="I19" s="11">
        <f t="shared" si="1"/>
        <v>-2.7767544968435698E-2</v>
      </c>
      <c r="J19" s="65">
        <f>G19/G$26</f>
        <v>6.569456407128986E-2</v>
      </c>
      <c r="K19" s="65">
        <f>G19/G$27</f>
        <v>3.3587881339294241E-3</v>
      </c>
      <c r="L19" s="21"/>
    </row>
    <row r="20" spans="1:12" ht="13.25" customHeight="1" x14ac:dyDescent="0.25">
      <c r="B20" s="9" t="s">
        <v>85</v>
      </c>
      <c r="C20" s="54">
        <v>5.8839248202137355</v>
      </c>
      <c r="D20" s="54">
        <v>5.9792056608507673</v>
      </c>
      <c r="E20" s="54">
        <v>6.7845283082927628</v>
      </c>
      <c r="F20" s="54">
        <v>7.638814123037573</v>
      </c>
      <c r="G20" s="54">
        <v>7.920581111295089</v>
      </c>
      <c r="H20" s="10"/>
      <c r="I20" s="11">
        <f t="shared" si="1"/>
        <v>3.6886221305967748E-2</v>
      </c>
      <c r="J20" s="65">
        <f>G20/G$26</f>
        <v>2.1144532018830826E-2</v>
      </c>
      <c r="K20" s="65">
        <f>G20/G$27</f>
        <v>1.0810636198951085E-3</v>
      </c>
      <c r="L20" s="21"/>
    </row>
    <row r="21" spans="1:12" ht="13.25" customHeight="1" x14ac:dyDescent="0.25">
      <c r="B21" s="9" t="s">
        <v>86</v>
      </c>
      <c r="C21" s="54">
        <v>66.875397744153034</v>
      </c>
      <c r="D21" s="54">
        <v>70.198030088538545</v>
      </c>
      <c r="E21" s="54">
        <v>68.236056712099</v>
      </c>
      <c r="F21" s="54">
        <v>71.623780784979232</v>
      </c>
      <c r="G21" s="54">
        <v>77.102095876228987</v>
      </c>
      <c r="H21" s="10"/>
      <c r="I21" s="11">
        <f t="shared" si="1"/>
        <v>7.6487376555785636E-2</v>
      </c>
      <c r="J21" s="65">
        <f>G21/G$26</f>
        <v>0.20582930874213606</v>
      </c>
      <c r="K21" s="65">
        <f>G21/G$27</f>
        <v>1.0523504487643198E-2</v>
      </c>
      <c r="L21" s="21"/>
    </row>
    <row r="22" spans="1:12" ht="13.25" customHeight="1" x14ac:dyDescent="0.25">
      <c r="B22" s="9" t="s">
        <v>87</v>
      </c>
      <c r="C22" s="54">
        <v>53.840378745167243</v>
      </c>
      <c r="D22" s="54">
        <v>47.821565479879794</v>
      </c>
      <c r="E22" s="54">
        <v>42.027991479245074</v>
      </c>
      <c r="F22" s="54">
        <v>53.397255599676704</v>
      </c>
      <c r="G22" s="54">
        <v>57.375160744541986</v>
      </c>
      <c r="H22" s="10"/>
      <c r="I22" s="11">
        <f t="shared" si="1"/>
        <v>7.449643432403974E-2</v>
      </c>
      <c r="J22" s="65">
        <f>G22/G$26</f>
        <v>0.15316690863988497</v>
      </c>
      <c r="K22" s="65">
        <f>G22/G$27</f>
        <v>7.8310161962871962E-3</v>
      </c>
      <c r="L22" s="21"/>
    </row>
    <row r="23" spans="1:12" ht="13.25" customHeight="1" x14ac:dyDescent="0.25">
      <c r="B23" s="9" t="s">
        <v>88</v>
      </c>
      <c r="C23" s="54">
        <v>15.037634392294949</v>
      </c>
      <c r="D23" s="54">
        <v>14.610585205366725</v>
      </c>
      <c r="E23" s="54">
        <v>15.705986209199974</v>
      </c>
      <c r="F23" s="54">
        <v>19.77751776135106</v>
      </c>
      <c r="G23" s="54">
        <v>22.697079468820579</v>
      </c>
      <c r="H23" s="10"/>
      <c r="I23" s="11">
        <f t="shared" si="1"/>
        <v>0.14762022932801422</v>
      </c>
      <c r="J23" s="65">
        <f>G23/G$26</f>
        <v>6.0591403183541573E-2</v>
      </c>
      <c r="K23" s="65">
        <f>G23/G$27</f>
        <v>3.0978771060900219E-3</v>
      </c>
      <c r="L23" s="21"/>
    </row>
    <row r="24" spans="1:12" ht="13.25" customHeight="1" x14ac:dyDescent="0.25">
      <c r="B24" s="9" t="s">
        <v>89</v>
      </c>
      <c r="C24" s="54">
        <v>6.0219252052235417</v>
      </c>
      <c r="D24" s="54">
        <v>5.9551645507772664</v>
      </c>
      <c r="E24" s="54">
        <v>6.0939372194029309</v>
      </c>
      <c r="F24" s="54">
        <v>6.5586579586320504</v>
      </c>
      <c r="G24" s="54">
        <v>6.9326955158042658</v>
      </c>
      <c r="H24" s="10"/>
      <c r="I24" s="11">
        <f t="shared" si="1"/>
        <v>5.7029587383792935E-2</v>
      </c>
      <c r="J24" s="65">
        <f>G24/G$26</f>
        <v>1.8507303978200104E-2</v>
      </c>
      <c r="K24" s="65">
        <f>G24/G$27</f>
        <v>9.4622917240986312E-4</v>
      </c>
      <c r="L24" s="21"/>
    </row>
    <row r="25" spans="1:12" ht="13.25" customHeight="1" x14ac:dyDescent="0.25">
      <c r="B25" s="9" t="s">
        <v>90</v>
      </c>
      <c r="C25" s="54">
        <v>3.1038941457500546</v>
      </c>
      <c r="D25" s="54">
        <v>2.9486360382754357</v>
      </c>
      <c r="E25" s="54">
        <v>3.0224375996536228</v>
      </c>
      <c r="F25" s="54">
        <v>3.3610153096159401</v>
      </c>
      <c r="G25" s="54">
        <v>3.4303159993975618</v>
      </c>
      <c r="H25" s="10"/>
      <c r="I25" s="11">
        <f t="shared" si="1"/>
        <v>2.0618974743539908E-2</v>
      </c>
      <c r="J25" s="65">
        <f>G25/G$26</f>
        <v>9.157462749865038E-3</v>
      </c>
      <c r="K25" s="65">
        <f>G25/G$27</f>
        <v>4.6819668652903657E-4</v>
      </c>
      <c r="L25" s="21"/>
    </row>
    <row r="26" spans="1:12" ht="13.25" customHeight="1" x14ac:dyDescent="0.25">
      <c r="B26" s="56" t="s">
        <v>28</v>
      </c>
      <c r="C26" s="69">
        <f>SUM(C10:C25)</f>
        <v>308.05150671000473</v>
      </c>
      <c r="D26" s="69">
        <f>SUM(D10:D25)</f>
        <v>303.98125833599556</v>
      </c>
      <c r="E26" s="69">
        <f>SUM(E10:E25)</f>
        <v>308.00853534472225</v>
      </c>
      <c r="F26" s="69">
        <f>SUM(F10:F25)</f>
        <v>354.82909263195046</v>
      </c>
      <c r="G26" s="69">
        <f>SUM(G10:G25)</f>
        <v>374.59240546166757</v>
      </c>
      <c r="H26" s="58"/>
      <c r="I26" s="59">
        <f t="shared" si="1"/>
        <v>5.5698118446608769E-2</v>
      </c>
      <c r="J26" s="60">
        <f>G26/G$26</f>
        <v>1</v>
      </c>
      <c r="K26" s="61">
        <f>G26/G$27</f>
        <v>5.1127337267731367E-2</v>
      </c>
      <c r="L26" s="57"/>
    </row>
    <row r="27" spans="1:12" ht="13.25" customHeight="1" x14ac:dyDescent="0.3">
      <c r="B27" s="62" t="s">
        <v>29</v>
      </c>
      <c r="C27" s="63">
        <v>6550.4189953125542</v>
      </c>
      <c r="D27" s="63">
        <v>6690.546082732998</v>
      </c>
      <c r="E27" s="63">
        <v>6793.5818895776074</v>
      </c>
      <c r="F27" s="63">
        <v>7106.6965941776525</v>
      </c>
      <c r="G27" s="63">
        <v>7326.6558651410296</v>
      </c>
      <c r="H27" s="6"/>
      <c r="I27" s="7">
        <f t="shared" si="1"/>
        <v>3.095098658687423E-2</v>
      </c>
      <c r="J27" s="64"/>
      <c r="K27" s="64">
        <f>G27/G$27</f>
        <v>1</v>
      </c>
      <c r="L27" s="19"/>
    </row>
    <row r="28" spans="1:12" ht="7" customHeight="1" x14ac:dyDescent="0.25">
      <c r="B28" s="46"/>
      <c r="C28" s="47"/>
      <c r="D28" s="47"/>
      <c r="E28" s="47"/>
      <c r="F28" s="47"/>
      <c r="G28" s="47"/>
      <c r="H28" s="46"/>
      <c r="I28" s="46"/>
      <c r="J28" s="47"/>
      <c r="K28" s="47"/>
      <c r="L28" s="47"/>
    </row>
    <row r="29" spans="1:12" x14ac:dyDescent="0.25">
      <c r="A29" s="25"/>
      <c r="B29" s="26"/>
      <c r="C29" s="27"/>
      <c r="D29" s="27"/>
      <c r="E29" s="27"/>
      <c r="F29" s="27"/>
      <c r="G29" s="27"/>
      <c r="H29" s="28"/>
      <c r="I29" s="28"/>
      <c r="J29" s="27"/>
      <c r="K29" s="27"/>
      <c r="L29" s="27"/>
    </row>
    <row r="30" spans="1:12" x14ac:dyDescent="0.25">
      <c r="A30" s="25"/>
      <c r="B30" s="30"/>
      <c r="C30" s="27"/>
      <c r="D30" s="27"/>
      <c r="E30" s="27"/>
      <c r="F30" s="27"/>
      <c r="G30" s="27"/>
      <c r="H30" s="28"/>
      <c r="I30" s="28"/>
      <c r="J30" s="27"/>
      <c r="K30" s="27"/>
      <c r="L30" s="27"/>
    </row>
    <row r="31" spans="1:12" x14ac:dyDescent="0.25">
      <c r="A31" s="29"/>
      <c r="B31" s="30"/>
      <c r="C31" s="31"/>
      <c r="D31" s="31"/>
      <c r="E31" s="31"/>
      <c r="F31" s="31"/>
      <c r="G31" s="31"/>
      <c r="H31" s="32"/>
      <c r="I31" s="32"/>
      <c r="J31" s="31"/>
      <c r="K31" s="31"/>
      <c r="L31" s="31"/>
    </row>
  </sheetData>
  <mergeCells count="11">
    <mergeCell ref="H6:H7"/>
    <mergeCell ref="I6:I7"/>
    <mergeCell ref="J6:J7"/>
    <mergeCell ref="K6:K7"/>
    <mergeCell ref="L6:L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AEF0C-D6C5-4082-B5E6-36F220BBD232}">
  <dimension ref="A1:W31"/>
  <sheetViews>
    <sheetView zoomScaleNormal="100" workbookViewId="0"/>
  </sheetViews>
  <sheetFormatPr defaultRowHeight="12.5" x14ac:dyDescent="0.25"/>
  <cols>
    <col min="1" max="1" width="9" style="15" customWidth="1"/>
    <col min="2" max="2" width="22.08984375" customWidth="1"/>
    <col min="3" max="7" width="11.81640625" style="17" customWidth="1"/>
    <col min="8" max="8" width="1.36328125" customWidth="1"/>
    <col min="9" max="9" width="11.81640625" customWidth="1"/>
    <col min="10" max="10" width="10.81640625" customWidth="1"/>
    <col min="12" max="12" width="1.453125" customWidth="1"/>
  </cols>
  <sheetData>
    <row r="1" spans="1:12" ht="13" x14ac:dyDescent="0.3">
      <c r="A1" s="13"/>
      <c r="B1" s="2"/>
      <c r="C1"/>
      <c r="D1"/>
      <c r="E1"/>
      <c r="F1"/>
      <c r="G1"/>
      <c r="H1">
        <v>9</v>
      </c>
    </row>
    <row r="2" spans="1:12" x14ac:dyDescent="0.25">
      <c r="A2" s="14"/>
    </row>
    <row r="4" spans="1:12" x14ac:dyDescent="0.25">
      <c r="A4" s="14"/>
      <c r="B4" s="4" t="s">
        <v>133</v>
      </c>
      <c r="C4" s="18"/>
      <c r="D4" s="18"/>
      <c r="E4" s="18"/>
      <c r="F4" s="18"/>
      <c r="G4" s="18"/>
      <c r="H4" s="3"/>
      <c r="I4" s="3"/>
    </row>
    <row r="5" spans="1:12" x14ac:dyDescent="0.25">
      <c r="B5" s="3"/>
      <c r="C5" s="18"/>
      <c r="D5" s="18"/>
      <c r="E5" s="18"/>
      <c r="F5" s="18"/>
      <c r="G5" s="18"/>
      <c r="H5" s="3"/>
      <c r="I5" s="3"/>
    </row>
    <row r="6" spans="1:12" ht="13.25" customHeight="1" x14ac:dyDescent="0.25">
      <c r="B6" s="49"/>
      <c r="C6" s="43">
        <f t="shared" ref="C6:E6" si="0">D6-1</f>
        <v>2015</v>
      </c>
      <c r="D6" s="43">
        <f t="shared" si="0"/>
        <v>2016</v>
      </c>
      <c r="E6" s="43">
        <f t="shared" si="0"/>
        <v>2017</v>
      </c>
      <c r="F6" s="43">
        <f>G6-1</f>
        <v>2018</v>
      </c>
      <c r="G6" s="43">
        <v>2019</v>
      </c>
      <c r="H6" s="41"/>
      <c r="I6" s="41" t="s">
        <v>6</v>
      </c>
      <c r="J6" s="40" t="s">
        <v>35</v>
      </c>
      <c r="K6" s="40" t="s">
        <v>15</v>
      </c>
      <c r="L6" s="40"/>
    </row>
    <row r="7" spans="1:12" ht="13.25" customHeight="1" x14ac:dyDescent="0.25">
      <c r="B7" s="50"/>
      <c r="C7" s="51"/>
      <c r="D7" s="51"/>
      <c r="E7" s="51"/>
      <c r="F7" s="51"/>
      <c r="G7" s="51"/>
      <c r="H7" s="52"/>
      <c r="I7" s="52"/>
      <c r="J7" s="53"/>
      <c r="K7" s="53"/>
      <c r="L7" s="53"/>
    </row>
    <row r="8" spans="1:12" ht="7" customHeight="1" x14ac:dyDescent="0.25">
      <c r="B8" s="48"/>
      <c r="C8" s="37"/>
      <c r="D8" s="37"/>
      <c r="E8" s="37"/>
      <c r="F8" s="37"/>
      <c r="G8" s="37"/>
      <c r="H8" s="39"/>
      <c r="I8" s="38"/>
      <c r="J8" s="38"/>
      <c r="K8" s="38"/>
      <c r="L8" s="38"/>
    </row>
    <row r="9" spans="1:12" s="1" customFormat="1" ht="13.25" customHeight="1" x14ac:dyDescent="0.3">
      <c r="A9" s="13"/>
      <c r="B9" s="5" t="s">
        <v>2</v>
      </c>
      <c r="C9" s="20"/>
      <c r="D9" s="20"/>
      <c r="E9" s="20"/>
      <c r="F9" s="20"/>
      <c r="G9" s="20"/>
      <c r="H9" s="6"/>
      <c r="I9" s="8"/>
      <c r="J9" s="20"/>
      <c r="K9" s="20"/>
      <c r="L9" s="20"/>
    </row>
    <row r="10" spans="1:12" ht="13.25" customHeight="1" x14ac:dyDescent="0.25">
      <c r="B10" s="34" t="s">
        <v>75</v>
      </c>
      <c r="C10" s="44">
        <v>207.39316147784936</v>
      </c>
      <c r="D10" s="44">
        <v>208.94956372321545</v>
      </c>
      <c r="E10" s="44">
        <v>214.42922929094414</v>
      </c>
      <c r="F10" s="44">
        <v>213.67871099268206</v>
      </c>
      <c r="G10" s="44">
        <v>215.83894467655821</v>
      </c>
      <c r="H10" s="10"/>
      <c r="I10" s="11">
        <f>G10/F10-1</f>
        <v>1.0109728170113019E-2</v>
      </c>
      <c r="J10" s="65">
        <f>G10/G$26</f>
        <v>4.7013781791502514E-2</v>
      </c>
      <c r="K10" s="65">
        <f>G10/G$27</f>
        <v>2.4231459809982083E-3</v>
      </c>
      <c r="L10" s="21"/>
    </row>
    <row r="11" spans="1:12" ht="13.25" customHeight="1" x14ac:dyDescent="0.25">
      <c r="B11" s="9" t="s">
        <v>76</v>
      </c>
      <c r="C11" s="44">
        <v>81.02951848173511</v>
      </c>
      <c r="D11" s="44">
        <v>80.770645182591252</v>
      </c>
      <c r="E11" s="44">
        <v>77.583322196467549</v>
      </c>
      <c r="F11" s="44">
        <v>81.326702544118504</v>
      </c>
      <c r="G11" s="44">
        <v>86.212439877387268</v>
      </c>
      <c r="H11" s="10"/>
      <c r="I11" s="11">
        <f t="shared" ref="I11:I27" si="1">G11/F11-1</f>
        <v>6.007543869884957E-2</v>
      </c>
      <c r="J11" s="65">
        <f>G11/G$26</f>
        <v>1.8778690945613769E-2</v>
      </c>
      <c r="K11" s="65">
        <f>G11/G$27</f>
        <v>9.6787596656382907E-4</v>
      </c>
      <c r="L11" s="21"/>
    </row>
    <row r="12" spans="1:12" ht="13.25" customHeight="1" x14ac:dyDescent="0.25">
      <c r="B12" s="9" t="s">
        <v>77</v>
      </c>
      <c r="C12" s="44">
        <v>314.31756532944223</v>
      </c>
      <c r="D12" s="44">
        <v>336.7038786003672</v>
      </c>
      <c r="E12" s="44">
        <v>340.94047409022039</v>
      </c>
      <c r="F12" s="44">
        <v>341.97754611666767</v>
      </c>
      <c r="G12" s="44">
        <v>355.03160370401474</v>
      </c>
      <c r="H12" s="10"/>
      <c r="I12" s="11">
        <f t="shared" si="1"/>
        <v>3.8172265213265222E-2</v>
      </c>
      <c r="J12" s="65">
        <f>G12/G$26</f>
        <v>7.7332560954837537E-2</v>
      </c>
      <c r="K12" s="65">
        <f>G12/G$27</f>
        <v>3.985811758540193E-3</v>
      </c>
      <c r="L12" s="21"/>
    </row>
    <row r="13" spans="1:12" ht="13.25" customHeight="1" x14ac:dyDescent="0.25">
      <c r="B13" s="9" t="s">
        <v>78</v>
      </c>
      <c r="C13" s="44">
        <v>35.236824105241595</v>
      </c>
      <c r="D13" s="44">
        <v>34.479378882639523</v>
      </c>
      <c r="E13" s="44">
        <v>33.554993579735871</v>
      </c>
      <c r="F13" s="44">
        <v>34.435712140227615</v>
      </c>
      <c r="G13" s="44">
        <v>34.330699866743423</v>
      </c>
      <c r="H13" s="10"/>
      <c r="I13" s="11">
        <f t="shared" si="1"/>
        <v>-3.0495165326207552E-3</v>
      </c>
      <c r="J13" s="65">
        <f>G13/G$26</f>
        <v>7.4778721453781019E-3</v>
      </c>
      <c r="K13" s="65">
        <f>G13/G$27</f>
        <v>3.8541838467388476E-4</v>
      </c>
      <c r="L13" s="21"/>
    </row>
    <row r="14" spans="1:12" ht="13.25" customHeight="1" x14ac:dyDescent="0.25">
      <c r="B14" s="9" t="s">
        <v>79</v>
      </c>
      <c r="C14" s="44">
        <v>152.18789074049226</v>
      </c>
      <c r="D14" s="44">
        <v>147.71005054494711</v>
      </c>
      <c r="E14" s="44">
        <v>144.67740518447064</v>
      </c>
      <c r="F14" s="44">
        <v>145.46755729468018</v>
      </c>
      <c r="G14" s="44">
        <v>145.29432779052905</v>
      </c>
      <c r="H14" s="10"/>
      <c r="I14" s="11">
        <f t="shared" si="1"/>
        <v>-1.190846312213778E-3</v>
      </c>
      <c r="J14" s="65">
        <f>G14/G$26</f>
        <v>3.1647837384134757E-2</v>
      </c>
      <c r="K14" s="65">
        <f>G14/G$27</f>
        <v>1.6311670119358872E-3</v>
      </c>
      <c r="L14" s="21"/>
    </row>
    <row r="15" spans="1:12" ht="13.25" customHeight="1" x14ac:dyDescent="0.25">
      <c r="B15" s="9" t="s">
        <v>80</v>
      </c>
      <c r="C15" s="44">
        <v>149.25769280767952</v>
      </c>
      <c r="D15" s="44">
        <v>139.94661918145999</v>
      </c>
      <c r="E15" s="44">
        <v>124.52661641548573</v>
      </c>
      <c r="F15" s="44">
        <v>126.25588956717361</v>
      </c>
      <c r="G15" s="44">
        <v>128.32831225811327</v>
      </c>
      <c r="H15" s="10"/>
      <c r="I15" s="11">
        <f t="shared" si="1"/>
        <v>1.6414463499835774E-2</v>
      </c>
      <c r="J15" s="65">
        <f>G15/G$26</f>
        <v>2.7952320093186534E-2</v>
      </c>
      <c r="K15" s="65">
        <f>G15/G$27</f>
        <v>1.4406956750206107E-3</v>
      </c>
      <c r="L15" s="21"/>
    </row>
    <row r="16" spans="1:12" ht="13.25" customHeight="1" x14ac:dyDescent="0.25">
      <c r="B16" s="9" t="s">
        <v>81</v>
      </c>
      <c r="C16" s="44">
        <v>776.48863897082936</v>
      </c>
      <c r="D16" s="44">
        <v>765.71192084586926</v>
      </c>
      <c r="E16" s="44">
        <v>978.78376205981397</v>
      </c>
      <c r="F16" s="44">
        <v>1080.1498026882157</v>
      </c>
      <c r="G16" s="44">
        <v>1083.9917733295142</v>
      </c>
      <c r="H16" s="10"/>
      <c r="I16" s="11">
        <f t="shared" si="1"/>
        <v>3.556886861189934E-3</v>
      </c>
      <c r="J16" s="65">
        <f>G16/G$26</f>
        <v>0.23611379666198196</v>
      </c>
      <c r="K16" s="65">
        <f>G16/G$27</f>
        <v>1.2169584654496366E-2</v>
      </c>
      <c r="L16" s="21"/>
    </row>
    <row r="17" spans="1:12" ht="13.25" customHeight="1" x14ac:dyDescent="0.25">
      <c r="B17" s="9" t="s">
        <v>82</v>
      </c>
      <c r="C17" s="44">
        <v>37.946924570167454</v>
      </c>
      <c r="D17" s="44">
        <v>37.810247368935123</v>
      </c>
      <c r="E17" s="44">
        <v>38.771605447647943</v>
      </c>
      <c r="F17" s="44">
        <v>39.284242395911136</v>
      </c>
      <c r="G17" s="44">
        <v>40.4717577182236</v>
      </c>
      <c r="H17" s="10"/>
      <c r="I17" s="11">
        <f t="shared" si="1"/>
        <v>3.0228795310459189E-2</v>
      </c>
      <c r="J17" s="65">
        <f>G17/G$26</f>
        <v>8.8155100504889259E-3</v>
      </c>
      <c r="K17" s="65">
        <f>G17/G$27</f>
        <v>4.543618261561014E-4</v>
      </c>
      <c r="L17" s="21"/>
    </row>
    <row r="18" spans="1:12" ht="13.25" customHeight="1" x14ac:dyDescent="0.25">
      <c r="B18" s="9" t="s">
        <v>83</v>
      </c>
      <c r="C18" s="44">
        <v>76.021366631351711</v>
      </c>
      <c r="D18" s="44">
        <v>69.524742391764264</v>
      </c>
      <c r="E18" s="44">
        <v>68.635661575751712</v>
      </c>
      <c r="F18" s="44">
        <v>62.887582853523703</v>
      </c>
      <c r="G18" s="44">
        <v>61.953104923458113</v>
      </c>
      <c r="H18" s="10"/>
      <c r="I18" s="11">
        <f t="shared" si="1"/>
        <v>-1.4859498293043893E-2</v>
      </c>
      <c r="J18" s="65">
        <f>G18/G$26</f>
        <v>1.3494551507107403E-2</v>
      </c>
      <c r="K18" s="65">
        <f>G18/G$27</f>
        <v>6.9552516312846007E-4</v>
      </c>
      <c r="L18" s="21"/>
    </row>
    <row r="19" spans="1:12" ht="13.25" customHeight="1" x14ac:dyDescent="0.25">
      <c r="B19" s="9" t="s">
        <v>84</v>
      </c>
      <c r="C19" s="44">
        <v>331.66056093539009</v>
      </c>
      <c r="D19" s="44">
        <v>323.52786365099365</v>
      </c>
      <c r="E19" s="44">
        <v>308.86076378776232</v>
      </c>
      <c r="F19" s="44">
        <v>304.20209859330873</v>
      </c>
      <c r="G19" s="44">
        <v>288.9895523660287</v>
      </c>
      <c r="H19" s="10"/>
      <c r="I19" s="11">
        <f t="shared" si="1"/>
        <v>-5.0008025249088983E-2</v>
      </c>
      <c r="J19" s="65">
        <f>G19/G$26</f>
        <v>6.2947360011050224E-2</v>
      </c>
      <c r="K19" s="65">
        <f>G19/G$27</f>
        <v>3.244381468856708E-3</v>
      </c>
      <c r="L19" s="21"/>
    </row>
    <row r="20" spans="1:12" ht="13.25" customHeight="1" x14ac:dyDescent="0.25">
      <c r="B20" s="9" t="s">
        <v>85</v>
      </c>
      <c r="C20" s="44">
        <v>43.962393290017083</v>
      </c>
      <c r="D20" s="44">
        <v>44.550227684111093</v>
      </c>
      <c r="E20" s="44">
        <v>50.741460823671531</v>
      </c>
      <c r="F20" s="44">
        <v>49.491480362820496</v>
      </c>
      <c r="G20" s="44">
        <v>52.126065107287651</v>
      </c>
      <c r="H20" s="10"/>
      <c r="I20" s="11">
        <f t="shared" si="1"/>
        <v>5.3233096386551715E-2</v>
      </c>
      <c r="J20" s="65">
        <f>G20/G$26</f>
        <v>1.1354037401711934E-2</v>
      </c>
      <c r="K20" s="65">
        <f>G20/G$27</f>
        <v>5.8520053162441704E-4</v>
      </c>
      <c r="L20" s="21"/>
    </row>
    <row r="21" spans="1:12" ht="13.25" customHeight="1" x14ac:dyDescent="0.25">
      <c r="B21" s="9" t="s">
        <v>86</v>
      </c>
      <c r="C21" s="44">
        <v>933.68651793600498</v>
      </c>
      <c r="D21" s="44">
        <v>967.06502328817498</v>
      </c>
      <c r="E21" s="44">
        <v>961.96567882514796</v>
      </c>
      <c r="F21" s="44">
        <v>948.49381410031788</v>
      </c>
      <c r="G21" s="44">
        <v>980.00012642666081</v>
      </c>
      <c r="H21" s="10"/>
      <c r="I21" s="11">
        <f t="shared" si="1"/>
        <v>3.3217203800351536E-2</v>
      </c>
      <c r="J21" s="65">
        <f>G21/G$26</f>
        <v>0.21346246002319272</v>
      </c>
      <c r="K21" s="65">
        <f>G21/G$27</f>
        <v>1.1002107943434584E-2</v>
      </c>
      <c r="L21" s="21"/>
    </row>
    <row r="22" spans="1:12" ht="13.25" customHeight="1" x14ac:dyDescent="0.25">
      <c r="B22" s="9" t="s">
        <v>87</v>
      </c>
      <c r="C22" s="44">
        <v>766.46250446080137</v>
      </c>
      <c r="D22" s="44">
        <v>702.67243443512632</v>
      </c>
      <c r="E22" s="44">
        <v>628.16135005469675</v>
      </c>
      <c r="F22" s="44">
        <v>689.73332386219499</v>
      </c>
      <c r="G22" s="44">
        <v>731.66138476266542</v>
      </c>
      <c r="H22" s="10"/>
      <c r="I22" s="11">
        <f t="shared" si="1"/>
        <v>6.0788799743199728E-2</v>
      </c>
      <c r="J22" s="65">
        <f>G22/G$26</f>
        <v>0.15936961117025153</v>
      </c>
      <c r="K22" s="65">
        <f>G22/G$27</f>
        <v>8.2140984640006413E-3</v>
      </c>
      <c r="L22" s="21"/>
    </row>
    <row r="23" spans="1:12" ht="13.25" customHeight="1" x14ac:dyDescent="0.25">
      <c r="B23" s="9" t="s">
        <v>88</v>
      </c>
      <c r="C23" s="44">
        <v>207.33093504009491</v>
      </c>
      <c r="D23" s="44">
        <v>201.72921751075665</v>
      </c>
      <c r="E23" s="44">
        <v>217.05087207868678</v>
      </c>
      <c r="F23" s="44">
        <v>247.07843023273136</v>
      </c>
      <c r="G23" s="44">
        <v>284.23316398555284</v>
      </c>
      <c r="H23" s="10"/>
      <c r="I23" s="11">
        <f t="shared" si="1"/>
        <v>0.15037627411597287</v>
      </c>
      <c r="J23" s="65">
        <f>G23/G$26</f>
        <v>6.1911329160499018E-2</v>
      </c>
      <c r="K23" s="65">
        <f>G23/G$27</f>
        <v>3.1909832120894325E-3</v>
      </c>
      <c r="L23" s="21"/>
    </row>
    <row r="24" spans="1:12" ht="13.25" customHeight="1" x14ac:dyDescent="0.25">
      <c r="B24" s="9" t="s">
        <v>89</v>
      </c>
      <c r="C24" s="44">
        <v>62.732002834753466</v>
      </c>
      <c r="D24" s="44">
        <v>66.769979537336184</v>
      </c>
      <c r="E24" s="44">
        <v>68.116467132791115</v>
      </c>
      <c r="F24" s="44">
        <v>66.815854325736993</v>
      </c>
      <c r="G24" s="44">
        <v>67.46084430755181</v>
      </c>
      <c r="H24" s="10"/>
      <c r="I24" s="11">
        <f t="shared" si="1"/>
        <v>9.6532475461645895E-3</v>
      </c>
      <c r="J24" s="65">
        <f>G24/G$26</f>
        <v>1.4694240738150833E-2</v>
      </c>
      <c r="K24" s="65">
        <f>G24/G$27</f>
        <v>7.5735856660878059E-4</v>
      </c>
      <c r="L24" s="21"/>
    </row>
    <row r="25" spans="1:12" ht="13.25" customHeight="1" x14ac:dyDescent="0.25">
      <c r="B25" s="9" t="s">
        <v>90</v>
      </c>
      <c r="C25" s="44">
        <v>37.306368413445995</v>
      </c>
      <c r="D25" s="44">
        <v>35.394181346899614</v>
      </c>
      <c r="E25" s="44">
        <v>36.457112854164663</v>
      </c>
      <c r="F25" s="44">
        <v>35.462093835202218</v>
      </c>
      <c r="G25" s="44">
        <v>35.047661898148746</v>
      </c>
      <c r="H25" s="10"/>
      <c r="I25" s="11">
        <f t="shared" si="1"/>
        <v>-1.1686617800387045E-2</v>
      </c>
      <c r="J25" s="65">
        <f>G25/G$26</f>
        <v>7.6340399609120101E-3</v>
      </c>
      <c r="K25" s="65">
        <f>G25/G$27</f>
        <v>3.9346745879964795E-4</v>
      </c>
      <c r="L25" s="21"/>
    </row>
    <row r="26" spans="1:12" ht="13.25" customHeight="1" x14ac:dyDescent="0.25">
      <c r="B26" s="56" t="s">
        <v>28</v>
      </c>
      <c r="C26" s="70">
        <f>SUM(C10:C25)</f>
        <v>4213.0208660252956</v>
      </c>
      <c r="D26" s="70">
        <f>SUM(D10:D25)</f>
        <v>4163.3159741751879</v>
      </c>
      <c r="E26" s="70">
        <f>SUM(E10:E25)</f>
        <v>4293.2567753974599</v>
      </c>
      <c r="F26" s="70">
        <f>SUM(F10:F25)</f>
        <v>4466.7408419055118</v>
      </c>
      <c r="G26" s="70">
        <f>SUM(G10:G25)</f>
        <v>4590.9717629984389</v>
      </c>
      <c r="H26" s="58"/>
      <c r="I26" s="59">
        <f t="shared" si="1"/>
        <v>2.7812430917736108E-2</v>
      </c>
      <c r="J26" s="60">
        <f>G26/G$26</f>
        <v>1</v>
      </c>
      <c r="K26" s="61">
        <f>G26/G$27</f>
        <v>5.1541184066927766E-2</v>
      </c>
      <c r="L26" s="57"/>
    </row>
    <row r="27" spans="1:12" s="1" customFormat="1" ht="13.25" customHeight="1" x14ac:dyDescent="0.3">
      <c r="A27" s="13"/>
      <c r="B27" s="62" t="s">
        <v>29</v>
      </c>
      <c r="C27" s="35">
        <v>85727.876464950808</v>
      </c>
      <c r="D27" s="35">
        <v>86510.883222077202</v>
      </c>
      <c r="E27" s="35">
        <v>87708.744681393815</v>
      </c>
      <c r="F27" s="35">
        <v>88400.332718683931</v>
      </c>
      <c r="G27" s="35">
        <v>89073.851253338013</v>
      </c>
      <c r="H27" s="6"/>
      <c r="I27" s="7">
        <f t="shared" si="1"/>
        <v>7.6189592724431598E-3</v>
      </c>
      <c r="J27" s="64"/>
      <c r="K27" s="64">
        <f>G27/G$27</f>
        <v>1</v>
      </c>
      <c r="L27" s="19"/>
    </row>
    <row r="28" spans="1:12" ht="7" customHeight="1" x14ac:dyDescent="0.25">
      <c r="B28" s="46"/>
      <c r="C28" s="47"/>
      <c r="D28" s="47"/>
      <c r="E28" s="47"/>
      <c r="F28" s="47"/>
      <c r="G28" s="47"/>
      <c r="H28" s="46"/>
      <c r="I28" s="46"/>
      <c r="J28" s="47"/>
      <c r="K28" s="47"/>
      <c r="L28" s="47"/>
    </row>
    <row r="29" spans="1:12" x14ac:dyDescent="0.25">
      <c r="A29" s="25"/>
      <c r="B29" s="26"/>
      <c r="C29" s="27"/>
      <c r="D29" s="27"/>
      <c r="E29" s="27"/>
      <c r="F29" s="27"/>
      <c r="G29" s="27"/>
      <c r="H29" s="28"/>
      <c r="I29" s="28"/>
      <c r="J29" s="27"/>
      <c r="K29" s="27"/>
      <c r="L29" s="27"/>
    </row>
    <row r="30" spans="1:12" x14ac:dyDescent="0.25">
      <c r="A30" s="25"/>
      <c r="B30" s="30"/>
      <c r="C30" s="27"/>
      <c r="D30" s="27"/>
      <c r="E30" s="27"/>
      <c r="F30" s="27"/>
      <c r="G30" s="27"/>
      <c r="H30" s="28"/>
      <c r="I30" s="28"/>
      <c r="J30" s="27"/>
      <c r="K30" s="27"/>
      <c r="L30" s="27"/>
    </row>
    <row r="31" spans="1:12" x14ac:dyDescent="0.25">
      <c r="A31" s="29"/>
      <c r="B31" s="30"/>
      <c r="C31" s="31"/>
      <c r="D31" s="31"/>
      <c r="E31" s="31"/>
      <c r="F31" s="31"/>
      <c r="G31" s="31"/>
      <c r="H31" s="32"/>
      <c r="I31" s="32"/>
      <c r="J31" s="31"/>
      <c r="K31" s="31"/>
      <c r="L31" s="31"/>
    </row>
  </sheetData>
  <mergeCells count="11">
    <mergeCell ref="H6:H7"/>
    <mergeCell ref="I6:I7"/>
    <mergeCell ref="J6:J7"/>
    <mergeCell ref="K6:K7"/>
    <mergeCell ref="L6:L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58302-FD46-4A4E-B874-9F40485FA617}">
  <dimension ref="A1:W31"/>
  <sheetViews>
    <sheetView zoomScaleNormal="100" workbookViewId="0"/>
  </sheetViews>
  <sheetFormatPr defaultRowHeight="12.5" x14ac:dyDescent="0.25"/>
  <cols>
    <col min="1" max="1" width="9" style="15" customWidth="1"/>
    <col min="2" max="2" width="22.08984375" customWidth="1"/>
    <col min="3" max="7" width="11.81640625" style="17" customWidth="1"/>
    <col min="8" max="8" width="1.36328125" customWidth="1"/>
    <col min="9" max="9" width="11.81640625" customWidth="1"/>
    <col min="10" max="10" width="10.81640625" customWidth="1"/>
    <col min="12" max="12" width="1.453125" customWidth="1"/>
  </cols>
  <sheetData>
    <row r="1" spans="1:12" ht="13" x14ac:dyDescent="0.3">
      <c r="A1" s="13"/>
      <c r="B1" s="2"/>
      <c r="C1"/>
      <c r="D1"/>
      <c r="E1"/>
      <c r="F1"/>
      <c r="G1"/>
    </row>
    <row r="2" spans="1:12" x14ac:dyDescent="0.25">
      <c r="A2" s="14"/>
    </row>
    <row r="4" spans="1:12" x14ac:dyDescent="0.25">
      <c r="A4" s="14"/>
      <c r="B4" s="4" t="s">
        <v>133</v>
      </c>
      <c r="C4" s="18"/>
      <c r="D4" s="18"/>
      <c r="E4" s="18"/>
      <c r="F4" s="18"/>
      <c r="G4" s="18"/>
      <c r="H4" s="3"/>
      <c r="I4" s="3"/>
    </row>
    <row r="5" spans="1:12" x14ac:dyDescent="0.25">
      <c r="B5" s="3"/>
      <c r="C5" s="18"/>
      <c r="D5" s="18"/>
      <c r="E5" s="18"/>
      <c r="F5" s="18"/>
      <c r="G5" s="18"/>
      <c r="H5" s="3"/>
      <c r="I5" s="3"/>
    </row>
    <row r="6" spans="1:12" ht="13.25" customHeight="1" x14ac:dyDescent="0.25">
      <c r="B6" s="49" t="s">
        <v>136</v>
      </c>
      <c r="C6" s="43">
        <f t="shared" ref="C6:E6" si="0">D6-1</f>
        <v>2015</v>
      </c>
      <c r="D6" s="43">
        <f t="shared" si="0"/>
        <v>2016</v>
      </c>
      <c r="E6" s="43">
        <f t="shared" si="0"/>
        <v>2017</v>
      </c>
      <c r="F6" s="43">
        <f>G6-1</f>
        <v>2018</v>
      </c>
      <c r="G6" s="43">
        <v>2019</v>
      </c>
      <c r="H6" s="41"/>
      <c r="I6" s="41" t="s">
        <v>6</v>
      </c>
      <c r="J6" s="40" t="s">
        <v>35</v>
      </c>
      <c r="K6" s="40" t="s">
        <v>15</v>
      </c>
      <c r="L6" s="40"/>
    </row>
    <row r="7" spans="1:12" ht="13.25" customHeight="1" x14ac:dyDescent="0.25">
      <c r="B7" s="50"/>
      <c r="C7" s="51"/>
      <c r="D7" s="51"/>
      <c r="E7" s="51"/>
      <c r="F7" s="51"/>
      <c r="G7" s="51"/>
      <c r="H7" s="52"/>
      <c r="I7" s="52"/>
      <c r="J7" s="53"/>
      <c r="K7" s="53"/>
      <c r="L7" s="53"/>
    </row>
    <row r="8" spans="1:12" ht="7" customHeight="1" x14ac:dyDescent="0.25">
      <c r="B8" s="48"/>
      <c r="C8" s="37"/>
      <c r="D8" s="37"/>
      <c r="E8" s="37"/>
      <c r="F8" s="37"/>
      <c r="G8" s="37"/>
      <c r="H8" s="39"/>
      <c r="I8" s="38"/>
      <c r="J8" s="38"/>
      <c r="K8" s="38"/>
      <c r="L8" s="38"/>
    </row>
    <row r="9" spans="1:12" s="1" customFormat="1" ht="13.25" customHeight="1" x14ac:dyDescent="0.3">
      <c r="A9" s="13"/>
      <c r="B9" s="5" t="s">
        <v>2</v>
      </c>
      <c r="C9" s="20"/>
      <c r="D9" s="20"/>
      <c r="E9" s="20"/>
      <c r="F9" s="20"/>
      <c r="G9" s="20"/>
      <c r="H9" s="6"/>
      <c r="I9" s="8"/>
      <c r="J9" s="20"/>
      <c r="K9" s="20"/>
      <c r="L9" s="20"/>
    </row>
    <row r="10" spans="1:12" ht="13.25" customHeight="1" x14ac:dyDescent="0.25">
      <c r="B10" s="34" t="s">
        <v>75</v>
      </c>
      <c r="C10" s="44">
        <v>4527.9416313376823</v>
      </c>
      <c r="D10" s="44">
        <v>4390.1297828642237</v>
      </c>
      <c r="E10" s="44">
        <v>4379.2071454896313</v>
      </c>
      <c r="F10" s="44">
        <v>4642.1134479608663</v>
      </c>
      <c r="G10" s="44">
        <v>4856.8180694279281</v>
      </c>
      <c r="H10" s="10"/>
      <c r="I10" s="11">
        <f>G10/F10-1</f>
        <v>4.6251480898506392E-2</v>
      </c>
      <c r="J10" s="65">
        <f>G10/G$26</f>
        <v>4.808049158509059E-2</v>
      </c>
      <c r="K10" s="65">
        <f>G10/G$27</f>
        <v>1.7922171640024111E-3</v>
      </c>
      <c r="L10" s="21"/>
    </row>
    <row r="11" spans="1:12" ht="13.25" customHeight="1" x14ac:dyDescent="0.25">
      <c r="B11" s="9" t="s">
        <v>76</v>
      </c>
      <c r="C11" s="44">
        <v>1751.2317113504112</v>
      </c>
      <c r="D11" s="44">
        <v>1794.1987594329544</v>
      </c>
      <c r="E11" s="44">
        <v>1721.7792516257805</v>
      </c>
      <c r="F11" s="44">
        <v>1757.1736060727287</v>
      </c>
      <c r="G11" s="44">
        <v>1773.9325158876829</v>
      </c>
      <c r="H11" s="10"/>
      <c r="I11" s="11">
        <f t="shared" ref="I11:I27" si="1">G11/F11-1</f>
        <v>9.5374240524874754E-3</v>
      </c>
      <c r="J11" s="65">
        <f>G11/G$26</f>
        <v>1.7561198748526026E-2</v>
      </c>
      <c r="K11" s="65">
        <f>G11/G$27</f>
        <v>6.5459983415239664E-4</v>
      </c>
      <c r="L11" s="21"/>
    </row>
    <row r="12" spans="1:12" ht="13.25" customHeight="1" x14ac:dyDescent="0.25">
      <c r="B12" s="9" t="s">
        <v>77</v>
      </c>
      <c r="C12" s="44">
        <v>6235.98886580815</v>
      </c>
      <c r="D12" s="44">
        <v>6246.1574147350066</v>
      </c>
      <c r="E12" s="44">
        <v>6707.3028050708899</v>
      </c>
      <c r="F12" s="44">
        <v>7302.3469552672395</v>
      </c>
      <c r="G12" s="44">
        <v>7397.4336428271972</v>
      </c>
      <c r="H12" s="10"/>
      <c r="I12" s="11">
        <f t="shared" si="1"/>
        <v>1.3021387252952987E-2</v>
      </c>
      <c r="J12" s="65">
        <f>G12/G$26</f>
        <v>7.323153573613532E-2</v>
      </c>
      <c r="K12" s="65">
        <f>G12/G$27</f>
        <v>2.7297311438732532E-3</v>
      </c>
      <c r="L12" s="21"/>
    </row>
    <row r="13" spans="1:12" ht="13.25" customHeight="1" x14ac:dyDescent="0.25">
      <c r="B13" s="9" t="s">
        <v>78</v>
      </c>
      <c r="C13" s="44">
        <v>659.62089517532195</v>
      </c>
      <c r="D13" s="44">
        <v>698.76279027628016</v>
      </c>
      <c r="E13" s="44">
        <v>686.02427908315826</v>
      </c>
      <c r="F13" s="44">
        <v>690.76978961595546</v>
      </c>
      <c r="G13" s="44">
        <v>692.65371113331844</v>
      </c>
      <c r="H13" s="10"/>
      <c r="I13" s="11">
        <f t="shared" si="1"/>
        <v>2.7272783866392203E-3</v>
      </c>
      <c r="J13" s="65">
        <f>G13/G$26</f>
        <v>6.8569854693877738E-3</v>
      </c>
      <c r="K13" s="65">
        <f>G13/G$27</f>
        <v>2.5559653502716458E-4</v>
      </c>
      <c r="L13" s="21"/>
    </row>
    <row r="14" spans="1:12" ht="13.25" customHeight="1" x14ac:dyDescent="0.25">
      <c r="B14" s="9" t="s">
        <v>79</v>
      </c>
      <c r="C14" s="44">
        <v>3416.5417698424781</v>
      </c>
      <c r="D14" s="44">
        <v>3756.5958148198997</v>
      </c>
      <c r="E14" s="44">
        <v>3792.1367719590517</v>
      </c>
      <c r="F14" s="44">
        <v>3820.7080567491912</v>
      </c>
      <c r="G14" s="44">
        <v>3871.9136577184081</v>
      </c>
      <c r="H14" s="10"/>
      <c r="I14" s="11">
        <f t="shared" si="1"/>
        <v>1.3402123430698465E-2</v>
      </c>
      <c r="J14" s="65">
        <f>G14/G$26</f>
        <v>3.8330344965969654E-2</v>
      </c>
      <c r="K14" s="65">
        <f>G14/G$27</f>
        <v>1.4287770337906955E-3</v>
      </c>
      <c r="L14" s="21"/>
    </row>
    <row r="15" spans="1:12" ht="13.25" customHeight="1" x14ac:dyDescent="0.25">
      <c r="B15" s="9" t="s">
        <v>80</v>
      </c>
      <c r="C15" s="44">
        <v>5021.7702450330044</v>
      </c>
      <c r="D15" s="44">
        <v>4698.8200728412176</v>
      </c>
      <c r="E15" s="44">
        <v>4595.4170290166812</v>
      </c>
      <c r="F15" s="44">
        <v>4702.2153488038348</v>
      </c>
      <c r="G15" s="44">
        <v>4211.6696877446957</v>
      </c>
      <c r="H15" s="10"/>
      <c r="I15" s="11">
        <f t="shared" si="1"/>
        <v>-0.10432224487207409</v>
      </c>
      <c r="J15" s="65">
        <f>G15/G$26</f>
        <v>4.1693789243508105E-2</v>
      </c>
      <c r="K15" s="65">
        <f>G15/G$27</f>
        <v>1.5541505972806193E-3</v>
      </c>
      <c r="L15" s="21"/>
    </row>
    <row r="16" spans="1:12" ht="13.25" customHeight="1" x14ac:dyDescent="0.25">
      <c r="B16" s="9" t="s">
        <v>81</v>
      </c>
      <c r="C16" s="44">
        <v>15495.408606553243</v>
      </c>
      <c r="D16" s="44">
        <v>16040.016254912032</v>
      </c>
      <c r="E16" s="44">
        <v>16803.291614037971</v>
      </c>
      <c r="F16" s="44">
        <v>17057.20160146735</v>
      </c>
      <c r="G16" s="44">
        <v>24029.424466942408</v>
      </c>
      <c r="H16" s="10"/>
      <c r="I16" s="11">
        <f t="shared" si="1"/>
        <v>0.40875537666596329</v>
      </c>
      <c r="J16" s="65">
        <f>G16/G$26</f>
        <v>0.23788137096382519</v>
      </c>
      <c r="K16" s="65">
        <f>G16/G$27</f>
        <v>8.8671114205079327E-3</v>
      </c>
      <c r="L16" s="21"/>
    </row>
    <row r="17" spans="1:12" ht="13.25" customHeight="1" x14ac:dyDescent="0.25">
      <c r="B17" s="9" t="s">
        <v>82</v>
      </c>
      <c r="C17" s="44">
        <v>852.74642303661233</v>
      </c>
      <c r="D17" s="44">
        <v>901.86905211324358</v>
      </c>
      <c r="E17" s="44">
        <v>972.79726088113375</v>
      </c>
      <c r="F17" s="44">
        <v>975.54382837616151</v>
      </c>
      <c r="G17" s="44">
        <v>983.67686240172134</v>
      </c>
      <c r="H17" s="10"/>
      <c r="I17" s="11">
        <f t="shared" si="1"/>
        <v>8.3369232514109992E-3</v>
      </c>
      <c r="J17" s="65">
        <f>G17/G$26</f>
        <v>9.7379943883146337E-3</v>
      </c>
      <c r="K17" s="65">
        <f>G17/G$27</f>
        <v>3.6298715155209791E-4</v>
      </c>
      <c r="L17" s="21"/>
    </row>
    <row r="18" spans="1:12" ht="13.25" customHeight="1" x14ac:dyDescent="0.25">
      <c r="B18" s="9" t="s">
        <v>83</v>
      </c>
      <c r="C18" s="44">
        <v>1358.7532524746243</v>
      </c>
      <c r="D18" s="44">
        <v>1346.7224528559805</v>
      </c>
      <c r="E18" s="44">
        <v>1269.9705081865563</v>
      </c>
      <c r="F18" s="44">
        <v>1302.2641163844823</v>
      </c>
      <c r="G18" s="44">
        <v>1304.0195566880395</v>
      </c>
      <c r="H18" s="10"/>
      <c r="I18" s="11">
        <f t="shared" si="1"/>
        <v>1.3479909961973124E-3</v>
      </c>
      <c r="J18" s="65">
        <f>G18/G$26</f>
        <v>1.2909254665476457E-2</v>
      </c>
      <c r="K18" s="65">
        <f>G18/G$27</f>
        <v>4.811969891156328E-4</v>
      </c>
      <c r="L18" s="21"/>
    </row>
    <row r="19" spans="1:12" ht="13.25" customHeight="1" x14ac:dyDescent="0.25">
      <c r="B19" s="9" t="s">
        <v>84</v>
      </c>
      <c r="C19" s="44">
        <v>7366.6052106846582</v>
      </c>
      <c r="D19" s="44">
        <v>7551.7970190869373</v>
      </c>
      <c r="E19" s="44">
        <v>7357.5817041016635</v>
      </c>
      <c r="F19" s="44">
        <v>7807.9071427341314</v>
      </c>
      <c r="G19" s="44">
        <v>7419.2597989845481</v>
      </c>
      <c r="H19" s="10"/>
      <c r="I19" s="11">
        <f t="shared" si="1"/>
        <v>-4.9776122672161915E-2</v>
      </c>
      <c r="J19" s="65">
        <f>G19/G$26</f>
        <v>7.3447605661435614E-2</v>
      </c>
      <c r="K19" s="65">
        <f>G19/G$27</f>
        <v>2.7377852260172049E-3</v>
      </c>
      <c r="L19" s="21"/>
    </row>
    <row r="20" spans="1:12" ht="13.25" customHeight="1" x14ac:dyDescent="0.25">
      <c r="B20" s="9" t="s">
        <v>85</v>
      </c>
      <c r="C20" s="44">
        <v>1281.6075345724714</v>
      </c>
      <c r="D20" s="44">
        <v>1298.6595616734176</v>
      </c>
      <c r="E20" s="44">
        <v>1297.2865057592048</v>
      </c>
      <c r="F20" s="44">
        <v>1420.0165624809117</v>
      </c>
      <c r="G20" s="44">
        <v>1615.2904331951531</v>
      </c>
      <c r="H20" s="10"/>
      <c r="I20" s="11">
        <f t="shared" si="1"/>
        <v>0.13751520642342241</v>
      </c>
      <c r="J20" s="65">
        <f>G20/G$26</f>
        <v>1.5990707695967853E-2</v>
      </c>
      <c r="K20" s="65">
        <f>G20/G$27</f>
        <v>5.9605923010458406E-4</v>
      </c>
      <c r="L20" s="21"/>
    </row>
    <row r="21" spans="1:12" ht="13.25" customHeight="1" x14ac:dyDescent="0.25">
      <c r="B21" s="9" t="s">
        <v>86</v>
      </c>
      <c r="C21" s="44">
        <v>18846.492123011882</v>
      </c>
      <c r="D21" s="44">
        <v>18591.09667815081</v>
      </c>
      <c r="E21" s="44">
        <v>19194.966449074447</v>
      </c>
      <c r="F21" s="44">
        <v>20535.25518390349</v>
      </c>
      <c r="G21" s="44">
        <v>20769.672153897933</v>
      </c>
      <c r="H21" s="10"/>
      <c r="I21" s="11">
        <f t="shared" si="1"/>
        <v>1.1415342438899412E-2</v>
      </c>
      <c r="J21" s="65">
        <f>G21/G$26</f>
        <v>0.20561117030644804</v>
      </c>
      <c r="K21" s="65">
        <f>G21/G$27</f>
        <v>7.6642283883825383E-3</v>
      </c>
      <c r="L21" s="21"/>
    </row>
    <row r="22" spans="1:12" ht="13.25" customHeight="1" x14ac:dyDescent="0.25">
      <c r="B22" s="9" t="s">
        <v>87</v>
      </c>
      <c r="C22" s="44">
        <v>18520.426651198923</v>
      </c>
      <c r="D22" s="44">
        <v>17786.327281074031</v>
      </c>
      <c r="E22" s="44">
        <v>16694.309685867851</v>
      </c>
      <c r="F22" s="44">
        <v>15797.476034162353</v>
      </c>
      <c r="G22" s="44">
        <v>14809.250543757253</v>
      </c>
      <c r="H22" s="10"/>
      <c r="I22" s="11">
        <f t="shared" si="1"/>
        <v>-6.2555910087664812E-2</v>
      </c>
      <c r="J22" s="65">
        <f>G22/G$26</f>
        <v>0.14660545978294956</v>
      </c>
      <c r="K22" s="65">
        <f>G22/G$27</f>
        <v>5.4647698618984974E-3</v>
      </c>
      <c r="L22" s="21"/>
    </row>
    <row r="23" spans="1:12" ht="13.25" customHeight="1" x14ac:dyDescent="0.25">
      <c r="B23" s="9" t="s">
        <v>88</v>
      </c>
      <c r="C23" s="44">
        <v>4808.9345120866392</v>
      </c>
      <c r="D23" s="44">
        <v>4710.400520280763</v>
      </c>
      <c r="E23" s="44">
        <v>4476.3141181247902</v>
      </c>
      <c r="F23" s="44">
        <v>4564.6689225641803</v>
      </c>
      <c r="G23" s="44">
        <v>4954.4860497006439</v>
      </c>
      <c r="H23" s="10"/>
      <c r="I23" s="11">
        <f t="shared" si="1"/>
        <v>8.5398773437764586E-2</v>
      </c>
      <c r="J23" s="65">
        <f>G23/G$26</f>
        <v>4.9047364224029735E-2</v>
      </c>
      <c r="K23" s="65">
        <f>G23/G$27</f>
        <v>1.8282576802655264E-3</v>
      </c>
      <c r="L23" s="21"/>
    </row>
    <row r="24" spans="1:12" ht="13.25" customHeight="1" x14ac:dyDescent="0.25">
      <c r="B24" s="9" t="s">
        <v>89</v>
      </c>
      <c r="C24" s="44">
        <v>1554.9851814071128</v>
      </c>
      <c r="D24" s="44">
        <v>1551.1665266493253</v>
      </c>
      <c r="E24" s="44">
        <v>1409.3927123929507</v>
      </c>
      <c r="F24" s="44">
        <v>1554.24381079105</v>
      </c>
      <c r="G24" s="44">
        <v>1679.4238648177748</v>
      </c>
      <c r="H24" s="10"/>
      <c r="I24" s="11">
        <f t="shared" si="1"/>
        <v>8.0540809078733178E-2</v>
      </c>
      <c r="J24" s="65">
        <f>G24/G$26</f>
        <v>1.6625602162957356E-2</v>
      </c>
      <c r="K24" s="65">
        <f>G24/G$27</f>
        <v>6.1972514373308783E-4</v>
      </c>
      <c r="L24" s="21"/>
    </row>
    <row r="25" spans="1:12" ht="13.25" customHeight="1" x14ac:dyDescent="0.25">
      <c r="B25" s="9" t="s">
        <v>90</v>
      </c>
      <c r="C25" s="44">
        <v>655.88965339085257</v>
      </c>
      <c r="D25" s="44">
        <v>583.27203538762274</v>
      </c>
      <c r="E25" s="44">
        <v>617.1869287935898</v>
      </c>
      <c r="F25" s="44">
        <v>615.1075939947192</v>
      </c>
      <c r="G25" s="44">
        <v>645.39304426037097</v>
      </c>
      <c r="H25" s="10"/>
      <c r="I25" s="11">
        <f t="shared" si="1"/>
        <v>4.9236020756901588E-2</v>
      </c>
      <c r="J25" s="65">
        <f>G25/G$26</f>
        <v>6.3891243999781534E-3</v>
      </c>
      <c r="K25" s="65">
        <f>G25/G$27</f>
        <v>2.3815684979681511E-4</v>
      </c>
      <c r="L25" s="21"/>
    </row>
    <row r="26" spans="1:12" ht="13.25" customHeight="1" x14ac:dyDescent="0.25">
      <c r="B26" s="9" t="s">
        <v>28</v>
      </c>
      <c r="C26" s="70">
        <f>SUM(C10:C25)</f>
        <v>92354.944266964085</v>
      </c>
      <c r="D26" s="70">
        <f>SUM(D10:D25)</f>
        <v>91945.992017153738</v>
      </c>
      <c r="E26" s="70">
        <f>SUM(E10:E25)</f>
        <v>91974.964769465339</v>
      </c>
      <c r="F26" s="70">
        <f>SUM(F10:F25)</f>
        <v>94545.012001328636</v>
      </c>
      <c r="G26" s="70">
        <f>SUM(G10:G25)</f>
        <v>101014.31805938507</v>
      </c>
      <c r="H26" s="58"/>
      <c r="I26" s="59">
        <f t="shared" si="1"/>
        <v>6.8425672820957795E-2</v>
      </c>
      <c r="J26" s="60">
        <f>G26/G$26</f>
        <v>1</v>
      </c>
      <c r="K26" s="61">
        <f>G26/G$27</f>
        <v>3.7275350249500454E-2</v>
      </c>
      <c r="L26" s="21"/>
    </row>
    <row r="27" spans="1:12" s="1" customFormat="1" ht="13.25" customHeight="1" x14ac:dyDescent="0.3">
      <c r="A27" s="13"/>
      <c r="B27" s="62" t="s">
        <v>29</v>
      </c>
      <c r="C27" s="35">
        <v>2323784.693053111</v>
      </c>
      <c r="D27" s="35">
        <v>2407861.8618299006</v>
      </c>
      <c r="E27" s="35">
        <v>2509733.0000609672</v>
      </c>
      <c r="F27" s="35">
        <v>2630037.6981598777</v>
      </c>
      <c r="G27" s="35">
        <v>2709949.534565106</v>
      </c>
      <c r="H27" s="6"/>
      <c r="I27" s="7">
        <f t="shared" si="1"/>
        <v>3.0384293145736763E-2</v>
      </c>
      <c r="J27" s="64"/>
      <c r="K27" s="64">
        <f>G27/G$27</f>
        <v>1</v>
      </c>
      <c r="L27" s="19"/>
    </row>
    <row r="28" spans="1:12" ht="7" customHeight="1" x14ac:dyDescent="0.25">
      <c r="B28" s="46"/>
      <c r="C28" s="47"/>
      <c r="D28" s="47"/>
      <c r="E28" s="47"/>
      <c r="F28" s="47"/>
      <c r="G28" s="47"/>
      <c r="H28" s="46"/>
      <c r="I28" s="46"/>
      <c r="J28" s="47"/>
      <c r="K28" s="47"/>
      <c r="L28" s="47"/>
    </row>
    <row r="29" spans="1:12" x14ac:dyDescent="0.25">
      <c r="A29" s="25"/>
      <c r="B29" s="26"/>
      <c r="C29" s="27"/>
      <c r="D29" s="27"/>
      <c r="E29" s="27"/>
      <c r="F29" s="27"/>
      <c r="G29" s="27"/>
      <c r="H29" s="28"/>
      <c r="I29" s="28"/>
      <c r="J29" s="27"/>
      <c r="K29" s="27"/>
      <c r="L29" s="27"/>
    </row>
    <row r="30" spans="1:12" x14ac:dyDescent="0.25">
      <c r="A30" s="25"/>
      <c r="B30" s="30"/>
      <c r="C30" s="27"/>
      <c r="D30" s="27"/>
      <c r="E30" s="27"/>
      <c r="F30" s="27"/>
      <c r="G30" s="27"/>
      <c r="H30" s="28"/>
      <c r="I30" s="28"/>
      <c r="J30" s="27"/>
      <c r="K30" s="27"/>
      <c r="L30" s="27"/>
    </row>
    <row r="31" spans="1:12" x14ac:dyDescent="0.25">
      <c r="A31" s="29"/>
      <c r="B31" s="30"/>
      <c r="C31" s="31"/>
      <c r="D31" s="31"/>
      <c r="E31" s="31"/>
      <c r="F31" s="31"/>
      <c r="G31" s="31"/>
      <c r="H31" s="32"/>
      <c r="I31" s="32"/>
      <c r="J31" s="31"/>
      <c r="K31" s="31"/>
      <c r="L31" s="31"/>
    </row>
  </sheetData>
  <mergeCells count="11">
    <mergeCell ref="H6:H7"/>
    <mergeCell ref="I6:I7"/>
    <mergeCell ref="J6:J7"/>
    <mergeCell ref="K6:K7"/>
    <mergeCell ref="L6:L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7D8D4-2AF9-4F8F-9403-E61998B78E68}">
  <dimension ref="A1:X32"/>
  <sheetViews>
    <sheetView zoomScaleNormal="100" workbookViewId="0"/>
  </sheetViews>
  <sheetFormatPr defaultRowHeight="12.5" x14ac:dyDescent="0.25"/>
  <cols>
    <col min="1" max="1" width="9" style="15" customWidth="1"/>
    <col min="2" max="2" width="22.08984375" customWidth="1"/>
    <col min="3" max="8" width="11.81640625" style="17" customWidth="1"/>
    <col min="9" max="9" width="1.36328125" customWidth="1"/>
    <col min="10" max="10" width="11.81640625" customWidth="1"/>
    <col min="11" max="11" width="3.08984375" customWidth="1"/>
    <col min="12" max="12" width="12.54296875" customWidth="1"/>
    <col min="14" max="14" width="1.453125" customWidth="1"/>
  </cols>
  <sheetData>
    <row r="1" spans="1:14" ht="13" x14ac:dyDescent="0.3">
      <c r="A1" s="13">
        <v>2019</v>
      </c>
      <c r="B1" s="2"/>
      <c r="C1"/>
      <c r="D1"/>
      <c r="E1"/>
      <c r="F1"/>
      <c r="G1"/>
      <c r="H1"/>
    </row>
    <row r="2" spans="1:14" x14ac:dyDescent="0.25">
      <c r="A2" s="14"/>
    </row>
    <row r="4" spans="1:14" x14ac:dyDescent="0.25">
      <c r="A4" s="14"/>
      <c r="B4" s="4" t="s">
        <v>132</v>
      </c>
      <c r="C4" s="18"/>
      <c r="D4" s="18"/>
      <c r="E4" s="18"/>
      <c r="F4" s="18"/>
      <c r="G4" s="18"/>
      <c r="H4" s="18"/>
      <c r="I4" s="3"/>
      <c r="J4" s="3"/>
      <c r="K4" s="3"/>
    </row>
    <row r="5" spans="1:14" x14ac:dyDescent="0.25">
      <c r="B5" s="3"/>
      <c r="C5" s="18"/>
      <c r="D5" s="18"/>
      <c r="E5" s="18"/>
      <c r="F5" s="18"/>
      <c r="G5" s="18"/>
      <c r="H5" s="18"/>
      <c r="I5" s="3"/>
      <c r="J5" s="3"/>
      <c r="K5" s="3"/>
    </row>
    <row r="6" spans="1:14" ht="13.25" customHeight="1" x14ac:dyDescent="0.25">
      <c r="B6" s="49" t="s">
        <v>7</v>
      </c>
      <c r="C6" s="42" t="s">
        <v>3</v>
      </c>
      <c r="D6" s="42" t="s">
        <v>5</v>
      </c>
      <c r="E6" s="42" t="s">
        <v>0</v>
      </c>
      <c r="F6" s="42" t="s">
        <v>31</v>
      </c>
      <c r="G6" s="42" t="s">
        <v>32</v>
      </c>
      <c r="H6" s="42" t="s">
        <v>1</v>
      </c>
      <c r="I6" s="66"/>
      <c r="J6" s="66" t="s">
        <v>6</v>
      </c>
      <c r="K6" s="42"/>
      <c r="L6" s="42" t="s">
        <v>128</v>
      </c>
      <c r="M6" s="42" t="s">
        <v>16</v>
      </c>
      <c r="N6" s="40"/>
    </row>
    <row r="7" spans="1:14" ht="13.25" customHeight="1" x14ac:dyDescent="0.25">
      <c r="B7" s="49"/>
      <c r="C7" s="42"/>
      <c r="D7" s="42"/>
      <c r="E7" s="42"/>
      <c r="F7" s="42"/>
      <c r="G7" s="42"/>
      <c r="H7" s="42"/>
      <c r="I7" s="66"/>
      <c r="J7" s="66"/>
      <c r="K7" s="42"/>
      <c r="L7" s="42"/>
      <c r="M7" s="42"/>
      <c r="N7" s="40"/>
    </row>
    <row r="8" spans="1:14" ht="13.25" customHeight="1" x14ac:dyDescent="0.25">
      <c r="B8" s="50"/>
      <c r="C8" s="67"/>
      <c r="D8" s="67"/>
      <c r="E8" s="67"/>
      <c r="F8" s="67"/>
      <c r="G8" s="67"/>
      <c r="H8" s="67"/>
      <c r="I8" s="68"/>
      <c r="J8" s="68"/>
      <c r="K8" s="67"/>
      <c r="L8" s="67"/>
      <c r="M8" s="67"/>
      <c r="N8" s="53"/>
    </row>
    <row r="9" spans="1:14" ht="7" customHeight="1" x14ac:dyDescent="0.25">
      <c r="B9" s="48"/>
      <c r="C9" s="37"/>
      <c r="D9" s="37"/>
      <c r="E9" s="37"/>
      <c r="F9" s="37"/>
      <c r="G9" s="37"/>
      <c r="H9" s="37"/>
      <c r="I9" s="39"/>
      <c r="J9" s="38"/>
      <c r="K9" s="38"/>
      <c r="L9" s="38"/>
      <c r="M9" s="38"/>
      <c r="N9" s="38"/>
    </row>
    <row r="10" spans="1:14" s="1" customFormat="1" ht="13.25" customHeight="1" x14ac:dyDescent="0.3">
      <c r="A10" s="13"/>
      <c r="B10" s="5" t="s">
        <v>2</v>
      </c>
      <c r="C10" s="20"/>
      <c r="D10" s="20"/>
      <c r="E10" s="20"/>
      <c r="F10" s="20"/>
      <c r="G10" s="20"/>
      <c r="H10" s="20"/>
      <c r="I10" s="6"/>
      <c r="J10" s="8"/>
      <c r="K10" s="33"/>
      <c r="L10" s="20"/>
      <c r="M10" s="20"/>
      <c r="N10" s="20"/>
    </row>
    <row r="11" spans="1:14" ht="13.25" customHeight="1" x14ac:dyDescent="0.25">
      <c r="B11" s="34" t="s">
        <v>91</v>
      </c>
      <c r="C11" s="21">
        <v>1.3920461380021425</v>
      </c>
      <c r="D11" s="21">
        <v>1.475308534761085</v>
      </c>
      <c r="E11" s="21">
        <v>0.8703295694695159</v>
      </c>
      <c r="F11" s="21">
        <v>0.6669601704994006</v>
      </c>
      <c r="G11" s="21">
        <v>2.0776503712687626</v>
      </c>
      <c r="H11" s="21">
        <f>SUM(C11:G11)</f>
        <v>6.4822947840009064</v>
      </c>
      <c r="I11" s="10"/>
      <c r="J11" s="11">
        <v>-7.7929095517436098E-2</v>
      </c>
      <c r="K11" s="12"/>
      <c r="L11" s="21">
        <v>417.85624982492999</v>
      </c>
      <c r="M11" s="21">
        <v>152.78107854659231</v>
      </c>
      <c r="N11" s="21"/>
    </row>
    <row r="12" spans="1:14" ht="13.25" customHeight="1" x14ac:dyDescent="0.25">
      <c r="B12" s="9" t="s">
        <v>92</v>
      </c>
      <c r="C12" s="21">
        <v>8.9671185322637506</v>
      </c>
      <c r="D12" s="21">
        <v>14.288724752312184</v>
      </c>
      <c r="E12" s="21">
        <v>8.7688195327155949</v>
      </c>
      <c r="F12" s="21">
        <v>5.6938798959693839</v>
      </c>
      <c r="G12" s="21">
        <v>16.143913967684604</v>
      </c>
      <c r="H12" s="21">
        <f t="shared" ref="H12:H26" si="0">SUM(C12:G12)</f>
        <v>53.862456680945513</v>
      </c>
      <c r="I12" s="10"/>
      <c r="J12" s="11">
        <v>-1.5171438164213735E-2</v>
      </c>
      <c r="K12" s="12"/>
      <c r="L12" s="21">
        <v>3337.0576879939749</v>
      </c>
      <c r="M12" s="21">
        <v>261.64792911980362</v>
      </c>
      <c r="N12" s="21"/>
    </row>
    <row r="13" spans="1:14" ht="13.25" customHeight="1" x14ac:dyDescent="0.25">
      <c r="B13" s="9" t="s">
        <v>93</v>
      </c>
      <c r="C13" s="21">
        <v>11.198864262845385</v>
      </c>
      <c r="D13" s="21">
        <v>22.08699468779789</v>
      </c>
      <c r="E13" s="21">
        <v>10.720861999406955</v>
      </c>
      <c r="F13" s="21">
        <v>11.713773887389108</v>
      </c>
      <c r="G13" s="21">
        <v>23.29315733699066</v>
      </c>
      <c r="H13" s="21">
        <f t="shared" si="0"/>
        <v>79.013652174430007</v>
      </c>
      <c r="I13" s="10"/>
      <c r="J13" s="11">
        <v>-1.5241951153272204E-2</v>
      </c>
      <c r="K13" s="12"/>
      <c r="L13" s="21">
        <v>5502.7508479899179</v>
      </c>
      <c r="M13" s="21">
        <v>202.15094405017882</v>
      </c>
      <c r="N13" s="21"/>
    </row>
    <row r="14" spans="1:14" ht="13.25" customHeight="1" x14ac:dyDescent="0.25">
      <c r="B14" s="9" t="s">
        <v>94</v>
      </c>
      <c r="C14" s="21">
        <v>1.1105436173890104</v>
      </c>
      <c r="D14" s="21">
        <v>0.7873976691697081</v>
      </c>
      <c r="E14" s="21">
        <v>0.52838208792539998</v>
      </c>
      <c r="F14" s="21">
        <v>0.49897759717021667</v>
      </c>
      <c r="G14" s="21">
        <v>1.2686002760275377</v>
      </c>
      <c r="H14" s="21">
        <f t="shared" si="0"/>
        <v>4.1939012476818727</v>
      </c>
      <c r="I14" s="10"/>
      <c r="J14" s="11">
        <v>9.5382911760949263E-2</v>
      </c>
      <c r="K14" s="12"/>
      <c r="L14" s="21">
        <v>272.14180457902825</v>
      </c>
      <c r="M14" s="21">
        <v>182.52300776594785</v>
      </c>
      <c r="N14" s="21"/>
    </row>
    <row r="15" spans="1:14" ht="13.25" customHeight="1" x14ac:dyDescent="0.25">
      <c r="B15" s="9" t="s">
        <v>95</v>
      </c>
      <c r="C15" s="21">
        <v>5.8995735469344295</v>
      </c>
      <c r="D15" s="21">
        <v>11.67505879456389</v>
      </c>
      <c r="E15" s="21">
        <v>5.6487199841995421</v>
      </c>
      <c r="F15" s="21">
        <v>4.0554961462396788</v>
      </c>
      <c r="G15" s="21">
        <v>12.421488603651202</v>
      </c>
      <c r="H15" s="21">
        <f t="shared" si="0"/>
        <v>39.700337075588742</v>
      </c>
      <c r="I15" s="10"/>
      <c r="J15" s="11">
        <v>2.5903032172757579E-2</v>
      </c>
      <c r="K15" s="12"/>
      <c r="L15" s="21">
        <v>2983.0541250586075</v>
      </c>
      <c r="M15" s="21">
        <v>184.03690079946989</v>
      </c>
      <c r="N15" s="21"/>
    </row>
    <row r="16" spans="1:14" ht="13.25" customHeight="1" x14ac:dyDescent="0.25">
      <c r="B16" s="9" t="s">
        <v>96</v>
      </c>
      <c r="C16" s="21">
        <v>1.9454324216784851</v>
      </c>
      <c r="D16" s="21">
        <v>2.5184815520576942</v>
      </c>
      <c r="E16" s="21">
        <v>1.3558806572580824</v>
      </c>
      <c r="F16" s="21">
        <v>1.0538206412248763</v>
      </c>
      <c r="G16" s="21">
        <v>3.5559920608765752</v>
      </c>
      <c r="H16" s="21">
        <f t="shared" si="0"/>
        <v>10.429607333095714</v>
      </c>
      <c r="I16" s="10"/>
      <c r="J16" s="11">
        <v>-6.2188249107923754E-2</v>
      </c>
      <c r="K16" s="12"/>
      <c r="L16" s="21">
        <v>642.14303042718973</v>
      </c>
      <c r="M16" s="21">
        <v>203.20981975543978</v>
      </c>
      <c r="N16" s="21"/>
    </row>
    <row r="17" spans="1:14" ht="13.25" customHeight="1" x14ac:dyDescent="0.25">
      <c r="B17" s="9" t="s">
        <v>97</v>
      </c>
      <c r="C17" s="21">
        <v>6.7564636624711438</v>
      </c>
      <c r="D17" s="21">
        <v>12.773272386869538</v>
      </c>
      <c r="E17" s="21">
        <v>7.395000130817694</v>
      </c>
      <c r="F17" s="21">
        <v>3.7379630746864589</v>
      </c>
      <c r="G17" s="21">
        <v>13.204235272083951</v>
      </c>
      <c r="H17" s="21">
        <f t="shared" si="0"/>
        <v>43.866934526928787</v>
      </c>
      <c r="I17" s="10"/>
      <c r="J17" s="11">
        <v>5.3128214224173353E-2</v>
      </c>
      <c r="K17" s="12"/>
      <c r="L17" s="21">
        <v>3027.2895589361492</v>
      </c>
      <c r="M17" s="21">
        <v>203.55631784132257</v>
      </c>
      <c r="N17" s="21"/>
    </row>
    <row r="18" spans="1:14" ht="13.25" customHeight="1" x14ac:dyDescent="0.25">
      <c r="B18" s="9" t="s">
        <v>98</v>
      </c>
      <c r="C18" s="21">
        <v>1.0973308095115883</v>
      </c>
      <c r="D18" s="21">
        <v>1.7690588131318066</v>
      </c>
      <c r="E18" s="21">
        <v>0.79669821992662715</v>
      </c>
      <c r="F18" s="21">
        <v>0.52275279470173064</v>
      </c>
      <c r="G18" s="21">
        <v>1.9832496218407822</v>
      </c>
      <c r="H18" s="21">
        <f t="shared" si="0"/>
        <v>6.1690902591125347</v>
      </c>
      <c r="I18" s="10"/>
      <c r="J18" s="11">
        <v>4.9805744944924069E-3</v>
      </c>
      <c r="K18" s="12"/>
      <c r="L18" s="21">
        <v>494.05835715016258</v>
      </c>
      <c r="M18" s="21">
        <v>127.96124246313457</v>
      </c>
      <c r="N18" s="21"/>
    </row>
    <row r="19" spans="1:14" ht="13.25" customHeight="1" x14ac:dyDescent="0.25">
      <c r="B19" s="9" t="s">
        <v>99</v>
      </c>
      <c r="C19" s="21">
        <v>14.76453194210402</v>
      </c>
      <c r="D19" s="21">
        <v>19.82695077119611</v>
      </c>
      <c r="E19" s="21">
        <v>10.620841313099447</v>
      </c>
      <c r="F19" s="21">
        <v>7.8797069132298398</v>
      </c>
      <c r="G19" s="21">
        <v>20.866528485930356</v>
      </c>
      <c r="H19" s="21">
        <f t="shared" si="0"/>
        <v>73.95855942555977</v>
      </c>
      <c r="I19" s="10"/>
      <c r="J19" s="11">
        <v>0.12869760445626199</v>
      </c>
      <c r="K19" s="12"/>
      <c r="L19" s="21">
        <v>4743.8048896902055</v>
      </c>
      <c r="M19" s="21">
        <v>353.54038528023591</v>
      </c>
      <c r="N19" s="21"/>
    </row>
    <row r="20" spans="1:14" ht="13.25" customHeight="1" x14ac:dyDescent="0.25">
      <c r="B20" s="9" t="s">
        <v>100</v>
      </c>
      <c r="C20" s="21">
        <v>1.439329650291084</v>
      </c>
      <c r="D20" s="21">
        <v>1.7142000113969904</v>
      </c>
      <c r="E20" s="21">
        <v>0.9414922941074565</v>
      </c>
      <c r="F20" s="21">
        <v>0.65781370786492321</v>
      </c>
      <c r="G20" s="21">
        <v>2.6770873379918307</v>
      </c>
      <c r="H20" s="21">
        <f t="shared" si="0"/>
        <v>7.4299230016522841</v>
      </c>
      <c r="I20" s="10"/>
      <c r="J20" s="11">
        <v>4.7031432401152262E-2</v>
      </c>
      <c r="K20" s="12"/>
      <c r="L20" s="21">
        <v>615.84942400677642</v>
      </c>
      <c r="M20" s="21">
        <v>102.50489747116785</v>
      </c>
      <c r="N20" s="21"/>
    </row>
    <row r="21" spans="1:14" ht="13.25" customHeight="1" x14ac:dyDescent="0.25">
      <c r="B21" s="9" t="s">
        <v>101</v>
      </c>
      <c r="C21" s="21">
        <v>7.5824174532133899</v>
      </c>
      <c r="D21" s="21">
        <v>9.623472153553509</v>
      </c>
      <c r="E21" s="21">
        <v>5.8939984146466768</v>
      </c>
      <c r="F21" s="21">
        <v>4.6210236362555239</v>
      </c>
      <c r="G21" s="21">
        <v>7.1865415420364149</v>
      </c>
      <c r="H21" s="21">
        <f t="shared" si="0"/>
        <v>34.907453199705515</v>
      </c>
      <c r="I21" s="10"/>
      <c r="J21" s="11">
        <v>-1.8177767857893379E-2</v>
      </c>
      <c r="K21" s="12"/>
      <c r="L21" s="21">
        <v>2169.0105802724111</v>
      </c>
      <c r="M21" s="21">
        <v>485.45447186043225</v>
      </c>
      <c r="N21" s="21"/>
    </row>
    <row r="22" spans="1:14" ht="13.25" customHeight="1" x14ac:dyDescent="0.25">
      <c r="B22" s="9" t="s">
        <v>102</v>
      </c>
      <c r="C22" s="21">
        <v>17.634080481757298</v>
      </c>
      <c r="D22" s="21">
        <v>33.807479846119115</v>
      </c>
      <c r="E22" s="21">
        <v>16.616252761320844</v>
      </c>
      <c r="F22" s="21">
        <v>19.621151046043042</v>
      </c>
      <c r="G22" s="21">
        <v>29.506806303380056</v>
      </c>
      <c r="H22" s="21">
        <f t="shared" si="0"/>
        <v>117.18577043862035</v>
      </c>
      <c r="I22" s="10"/>
      <c r="J22" s="11">
        <v>6.3959416960635007E-3</v>
      </c>
      <c r="K22" s="12"/>
      <c r="L22" s="21">
        <v>7780.1477581943991</v>
      </c>
      <c r="M22" s="21">
        <v>272.68147196811998</v>
      </c>
      <c r="N22" s="21"/>
    </row>
    <row r="23" spans="1:14" ht="13.25" customHeight="1" x14ac:dyDescent="0.25">
      <c r="B23" s="9" t="s">
        <v>103</v>
      </c>
      <c r="C23" s="21">
        <v>1.7105618634907129</v>
      </c>
      <c r="D23" s="21">
        <v>2.6155930981020723</v>
      </c>
      <c r="E23" s="21">
        <v>1.2600059797180507</v>
      </c>
      <c r="F23" s="21">
        <v>0.87195032973544273</v>
      </c>
      <c r="G23" s="21">
        <v>2.2153339888228061</v>
      </c>
      <c r="H23" s="21">
        <f t="shared" si="0"/>
        <v>8.6734452598690837</v>
      </c>
      <c r="I23" s="10"/>
      <c r="J23" s="11">
        <v>-1.4021630607949809E-2</v>
      </c>
      <c r="K23" s="12"/>
      <c r="L23" s="21">
        <v>720.39219550353482</v>
      </c>
      <c r="M23" s="21">
        <v>156.60699902250758</v>
      </c>
      <c r="N23" s="21"/>
    </row>
    <row r="24" spans="1:14" ht="13.25" customHeight="1" x14ac:dyDescent="0.25">
      <c r="B24" s="9" t="s">
        <v>104</v>
      </c>
      <c r="C24" s="21">
        <v>229.97846535031874</v>
      </c>
      <c r="D24" s="21">
        <v>372.73960592804161</v>
      </c>
      <c r="E24" s="21">
        <v>227.33044073153036</v>
      </c>
      <c r="F24" s="21">
        <v>240.66868127228952</v>
      </c>
      <c r="G24" s="21">
        <v>590.96250062297008</v>
      </c>
      <c r="H24" s="21">
        <f t="shared" si="0"/>
        <v>1661.6796939051503</v>
      </c>
      <c r="I24" s="10"/>
      <c r="J24" s="11">
        <v>5.0755857073174537E-2</v>
      </c>
      <c r="K24" s="12"/>
      <c r="L24" s="21">
        <v>86593.232434008925</v>
      </c>
      <c r="M24" s="21">
        <v>389.58753777633825</v>
      </c>
      <c r="N24" s="21"/>
    </row>
    <row r="25" spans="1:14" ht="13.25" customHeight="1" x14ac:dyDescent="0.25">
      <c r="B25" s="9" t="s">
        <v>105</v>
      </c>
      <c r="C25" s="21">
        <v>0.29062348416067363</v>
      </c>
      <c r="D25" s="21">
        <v>0.46839590960435629</v>
      </c>
      <c r="E25" s="21">
        <v>0.23472072632058413</v>
      </c>
      <c r="F25" s="21">
        <v>0.13718475894800566</v>
      </c>
      <c r="G25" s="21">
        <v>1.1151866823978975</v>
      </c>
      <c r="H25" s="21">
        <f t="shared" si="0"/>
        <v>2.2461115614315172</v>
      </c>
      <c r="I25" s="10"/>
      <c r="J25" s="11">
        <v>1.34904654668071E-2</v>
      </c>
      <c r="K25" s="12"/>
      <c r="L25" s="21">
        <v>213.75953719497946</v>
      </c>
      <c r="M25" s="21">
        <v>90.88415697065453</v>
      </c>
      <c r="N25" s="21"/>
    </row>
    <row r="26" spans="1:14" ht="13.25" customHeight="1" x14ac:dyDescent="0.25">
      <c r="B26" s="9" t="s">
        <v>106</v>
      </c>
      <c r="C26" s="21">
        <v>15.803721446839916</v>
      </c>
      <c r="D26" s="21">
        <v>17.642137712315616</v>
      </c>
      <c r="E26" s="21">
        <v>9.9880708308830517</v>
      </c>
      <c r="F26" s="21">
        <v>14.155120577800615</v>
      </c>
      <c r="G26" s="21">
        <v>18.095197679990193</v>
      </c>
      <c r="H26" s="21">
        <f t="shared" si="0"/>
        <v>75.684248247829402</v>
      </c>
      <c r="I26" s="10"/>
      <c r="J26" s="11">
        <v>1.4393013734510074E-2</v>
      </c>
      <c r="K26" s="12"/>
      <c r="L26" s="21">
        <v>4998.8274615253276</v>
      </c>
      <c r="M26" s="21">
        <v>453.36726478553669</v>
      </c>
      <c r="N26" s="21"/>
    </row>
    <row r="27" spans="1:14" ht="13.25" customHeight="1" x14ac:dyDescent="0.25">
      <c r="B27" s="56" t="s">
        <v>28</v>
      </c>
      <c r="C27" s="57">
        <f>SUM(C11:C26)</f>
        <v>327.57110466327174</v>
      </c>
      <c r="D27" s="57">
        <f>SUM(D11:D26)</f>
        <v>525.81213262099322</v>
      </c>
      <c r="E27" s="57">
        <f>SUM(E11:E26)</f>
        <v>308.97051523334585</v>
      </c>
      <c r="F27" s="57">
        <f>SUM(F11:F26)</f>
        <v>316.55625645004778</v>
      </c>
      <c r="G27" s="57">
        <f>SUM(G11:G26)</f>
        <v>746.57347015394362</v>
      </c>
      <c r="H27" s="57">
        <f>SUM(H11:H26)</f>
        <v>2225.4834791216026</v>
      </c>
      <c r="I27" s="58"/>
      <c r="J27" s="59">
        <f>'SCVisit$'!I26</f>
        <v>4.2355200845601848E-2</v>
      </c>
      <c r="K27" s="60"/>
      <c r="L27" s="57">
        <f>SUM(L11:L26)</f>
        <v>124511.37594235652</v>
      </c>
      <c r="M27" s="57">
        <v>332.05158714786154</v>
      </c>
      <c r="N27" s="21"/>
    </row>
    <row r="28" spans="1:14" s="1" customFormat="1" ht="13.25" customHeight="1" x14ac:dyDescent="0.3">
      <c r="A28" s="13"/>
      <c r="B28" s="62" t="s">
        <v>29</v>
      </c>
      <c r="C28" s="19">
        <v>1162.5628548728434</v>
      </c>
      <c r="D28" s="19">
        <v>1804.2041903605573</v>
      </c>
      <c r="E28" s="19">
        <v>1086.2797514269564</v>
      </c>
      <c r="F28" s="19">
        <v>1192.5267727400242</v>
      </c>
      <c r="G28" s="19">
        <v>2081.5086570693079</v>
      </c>
      <c r="H28" s="19">
        <f t="shared" ref="H28" si="1">SUM(C28:G28)</f>
        <v>7327.082226469689</v>
      </c>
      <c r="I28" s="6"/>
      <c r="J28" s="7">
        <v>3.1026947615532263E-2</v>
      </c>
      <c r="K28" s="16"/>
      <c r="L28" s="19">
        <v>438073.13731053559</v>
      </c>
      <c r="M28" s="19">
        <v>340.01303733118459</v>
      </c>
      <c r="N28" s="19"/>
    </row>
    <row r="29" spans="1:14" ht="7" customHeight="1" x14ac:dyDescent="0.25">
      <c r="B29" s="46"/>
      <c r="C29" s="47"/>
      <c r="D29" s="47"/>
      <c r="E29" s="47"/>
      <c r="F29" s="47"/>
      <c r="G29" s="47"/>
      <c r="H29" s="47"/>
      <c r="I29" s="46"/>
      <c r="J29" s="46"/>
      <c r="K29" s="46"/>
      <c r="L29" s="47"/>
      <c r="M29" s="47"/>
      <c r="N29" s="47"/>
    </row>
    <row r="30" spans="1:14" x14ac:dyDescent="0.25">
      <c r="A30" s="25"/>
      <c r="B30" s="26" t="s">
        <v>4</v>
      </c>
      <c r="C30" s="27"/>
      <c r="D30" s="27"/>
      <c r="E30" s="27"/>
      <c r="F30" s="27"/>
      <c r="G30" s="27"/>
      <c r="H30" s="27"/>
      <c r="I30" s="28"/>
      <c r="J30" s="28"/>
      <c r="K30" s="28"/>
      <c r="L30" s="27"/>
      <c r="M30" s="27"/>
      <c r="N30" s="27"/>
    </row>
    <row r="31" spans="1:14" x14ac:dyDescent="0.25">
      <c r="A31" s="25"/>
      <c r="B31" s="30" t="s">
        <v>33</v>
      </c>
      <c r="C31" s="27"/>
      <c r="D31" s="27"/>
      <c r="E31" s="27"/>
      <c r="F31" s="27"/>
      <c r="G31" s="27"/>
      <c r="H31" s="27"/>
      <c r="I31" s="28"/>
      <c r="J31" s="28"/>
      <c r="K31" s="28"/>
      <c r="L31" s="27"/>
      <c r="M31" s="27"/>
      <c r="N31" s="27"/>
    </row>
    <row r="32" spans="1:14" x14ac:dyDescent="0.25">
      <c r="A32" s="29"/>
      <c r="B32" s="30" t="s">
        <v>34</v>
      </c>
      <c r="C32" s="31"/>
      <c r="D32" s="31"/>
      <c r="E32" s="31"/>
      <c r="F32" s="31"/>
      <c r="G32" s="31"/>
      <c r="H32" s="31"/>
      <c r="I32" s="32"/>
      <c r="J32" s="32"/>
      <c r="K32" s="32"/>
      <c r="L32" s="31"/>
      <c r="M32" s="31"/>
      <c r="N32" s="31"/>
    </row>
  </sheetData>
  <mergeCells count="13">
    <mergeCell ref="L6:L8"/>
    <mergeCell ref="M6:M8"/>
    <mergeCell ref="N6:N8"/>
    <mergeCell ref="H6:H8"/>
    <mergeCell ref="I6:I8"/>
    <mergeCell ref="J6:J8"/>
    <mergeCell ref="K6:K8"/>
    <mergeCell ref="B6:B8"/>
    <mergeCell ref="C6:C8"/>
    <mergeCell ref="D6:D8"/>
    <mergeCell ref="E6:E8"/>
    <mergeCell ref="F6:F8"/>
    <mergeCell ref="G6:G8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57E8E-7DD2-413C-B638-8B1F6B5F5C8D}">
  <dimension ref="A1:W31"/>
  <sheetViews>
    <sheetView zoomScaleNormal="100" workbookViewId="0"/>
  </sheetViews>
  <sheetFormatPr defaultRowHeight="12.5" x14ac:dyDescent="0.25"/>
  <cols>
    <col min="1" max="1" width="9" style="15" customWidth="1"/>
    <col min="2" max="2" width="22.08984375" customWidth="1"/>
    <col min="3" max="7" width="11.81640625" style="17" customWidth="1"/>
    <col min="8" max="8" width="1.36328125" customWidth="1"/>
    <col min="9" max="9" width="11.81640625" customWidth="1"/>
    <col min="10" max="10" width="10.81640625" customWidth="1"/>
    <col min="12" max="12" width="1.453125" customWidth="1"/>
  </cols>
  <sheetData>
    <row r="1" spans="1:12" ht="13" x14ac:dyDescent="0.3">
      <c r="A1" s="13"/>
      <c r="B1" s="2"/>
      <c r="C1"/>
      <c r="D1"/>
      <c r="E1"/>
      <c r="F1"/>
      <c r="G1"/>
      <c r="H1">
        <v>9</v>
      </c>
    </row>
    <row r="2" spans="1:12" x14ac:dyDescent="0.25">
      <c r="A2" s="14"/>
    </row>
    <row r="4" spans="1:12" x14ac:dyDescent="0.25">
      <c r="A4" s="14"/>
      <c r="B4" s="4" t="s">
        <v>131</v>
      </c>
      <c r="C4" s="18"/>
      <c r="D4" s="18"/>
      <c r="E4" s="18"/>
      <c r="F4" s="18"/>
      <c r="G4" s="18"/>
      <c r="H4" s="3"/>
      <c r="I4" s="3"/>
    </row>
    <row r="5" spans="1:12" x14ac:dyDescent="0.25">
      <c r="B5" s="3"/>
      <c r="C5" s="18"/>
      <c r="D5" s="18"/>
      <c r="E5" s="18"/>
      <c r="F5" s="18"/>
      <c r="G5" s="18"/>
      <c r="H5" s="3"/>
      <c r="I5" s="3"/>
    </row>
    <row r="6" spans="1:12" ht="13.25" customHeight="1" x14ac:dyDescent="0.25">
      <c r="B6" s="49" t="s">
        <v>135</v>
      </c>
      <c r="C6" s="43">
        <f t="shared" ref="C6:E6" si="0">D6-1</f>
        <v>2015</v>
      </c>
      <c r="D6" s="43">
        <f t="shared" si="0"/>
        <v>2016</v>
      </c>
      <c r="E6" s="43">
        <f t="shared" si="0"/>
        <v>2017</v>
      </c>
      <c r="F6" s="43">
        <f>G6-1</f>
        <v>2018</v>
      </c>
      <c r="G6" s="43">
        <v>2019</v>
      </c>
      <c r="H6" s="41"/>
      <c r="I6" s="41" t="s">
        <v>6</v>
      </c>
      <c r="J6" s="40" t="s">
        <v>35</v>
      </c>
      <c r="K6" s="40" t="s">
        <v>15</v>
      </c>
      <c r="L6" s="40"/>
    </row>
    <row r="7" spans="1:12" ht="13.25" customHeight="1" x14ac:dyDescent="0.25">
      <c r="B7" s="50"/>
      <c r="C7" s="51"/>
      <c r="D7" s="51"/>
      <c r="E7" s="51"/>
      <c r="F7" s="51"/>
      <c r="G7" s="51"/>
      <c r="H7" s="52"/>
      <c r="I7" s="52"/>
      <c r="J7" s="53"/>
      <c r="K7" s="53"/>
      <c r="L7" s="53"/>
    </row>
    <row r="8" spans="1:12" ht="7" customHeight="1" x14ac:dyDescent="0.25">
      <c r="B8" s="48"/>
      <c r="C8" s="37"/>
      <c r="D8" s="37"/>
      <c r="E8" s="37"/>
      <c r="F8" s="37"/>
      <c r="G8" s="37"/>
      <c r="H8" s="39"/>
      <c r="I8" s="38"/>
      <c r="J8" s="38"/>
      <c r="K8" s="38"/>
      <c r="L8" s="38"/>
    </row>
    <row r="9" spans="1:12" s="1" customFormat="1" ht="13.25" customHeight="1" x14ac:dyDescent="0.3">
      <c r="A9" s="13"/>
      <c r="B9" s="5" t="s">
        <v>2</v>
      </c>
      <c r="C9" s="20"/>
      <c r="D9" s="20"/>
      <c r="E9" s="20"/>
      <c r="F9" s="20"/>
      <c r="G9" s="20"/>
      <c r="H9" s="6"/>
      <c r="I9" s="8"/>
      <c r="J9" s="20"/>
      <c r="K9" s="20"/>
      <c r="L9" s="20"/>
    </row>
    <row r="10" spans="1:12" ht="13.25" customHeight="1" x14ac:dyDescent="0.25">
      <c r="B10" s="34" t="s">
        <v>91</v>
      </c>
      <c r="C10" s="54">
        <v>8.8719309727094657</v>
      </c>
      <c r="D10" s="54">
        <v>7.8004414666276887</v>
      </c>
      <c r="E10" s="54">
        <v>7.1407277044522592</v>
      </c>
      <c r="F10" s="54">
        <v>7.0301478470775072</v>
      </c>
      <c r="G10" s="54">
        <v>6.4822947840009064</v>
      </c>
      <c r="H10" s="10"/>
      <c r="I10" s="11">
        <f>G10/F10-1</f>
        <v>-7.7929095517436098E-2</v>
      </c>
      <c r="J10" s="65">
        <f>G10/G$26</f>
        <v>2.912757989360346E-3</v>
      </c>
      <c r="K10" s="65">
        <f>G10/G$27</f>
        <v>8.8475491456375781E-4</v>
      </c>
      <c r="L10" s="21"/>
    </row>
    <row r="11" spans="1:12" ht="13.25" customHeight="1" x14ac:dyDescent="0.25">
      <c r="B11" s="9" t="s">
        <v>92</v>
      </c>
      <c r="C11" s="54">
        <v>47.270033509962225</v>
      </c>
      <c r="D11" s="54">
        <v>46.50424423011971</v>
      </c>
      <c r="E11" s="54">
        <v>52.067903927710482</v>
      </c>
      <c r="F11" s="54">
        <v>54.692216257967068</v>
      </c>
      <c r="G11" s="54">
        <v>53.862456680945513</v>
      </c>
      <c r="H11" s="10"/>
      <c r="I11" s="11">
        <f t="shared" ref="I11:I27" si="1">G11/F11-1</f>
        <v>-1.5171438164213735E-2</v>
      </c>
      <c r="J11" s="65">
        <f>G11/G$26</f>
        <v>2.4202586622752643E-2</v>
      </c>
      <c r="K11" s="65">
        <f>G11/G$27</f>
        <v>7.351574534463101E-3</v>
      </c>
      <c r="L11" s="21"/>
    </row>
    <row r="12" spans="1:12" ht="13.25" customHeight="1" x14ac:dyDescent="0.25">
      <c r="B12" s="9" t="s">
        <v>93</v>
      </c>
      <c r="C12" s="54">
        <v>65.85012063525069</v>
      </c>
      <c r="D12" s="54">
        <v>65.183618021518271</v>
      </c>
      <c r="E12" s="54">
        <v>71.10750050391502</v>
      </c>
      <c r="F12" s="54">
        <v>80.236614736954593</v>
      </c>
      <c r="G12" s="54">
        <v>79.013652174430007</v>
      </c>
      <c r="H12" s="10"/>
      <c r="I12" s="11">
        <f t="shared" si="1"/>
        <v>-1.5241951153272204E-2</v>
      </c>
      <c r="J12" s="65">
        <f>G12/G$26</f>
        <v>3.5504038972069413E-2</v>
      </c>
      <c r="K12" s="65">
        <f>G12/G$27</f>
        <v>1.0784408825636726E-2</v>
      </c>
      <c r="L12" s="21"/>
    </row>
    <row r="13" spans="1:12" ht="13.25" customHeight="1" x14ac:dyDescent="0.25">
      <c r="B13" s="9" t="s">
        <v>94</v>
      </c>
      <c r="C13" s="54">
        <v>2.7338132058669964</v>
      </c>
      <c r="D13" s="54">
        <v>2.7366834489431118</v>
      </c>
      <c r="E13" s="54">
        <v>3.0030055986191244</v>
      </c>
      <c r="F13" s="54">
        <v>3.828707936423541</v>
      </c>
      <c r="G13" s="54">
        <v>4.1939012476818736</v>
      </c>
      <c r="H13" s="10"/>
      <c r="I13" s="11">
        <f t="shared" si="1"/>
        <v>9.5382911760949263E-2</v>
      </c>
      <c r="J13" s="65">
        <f>G13/G$26</f>
        <v>1.8844899488255041E-3</v>
      </c>
      <c r="K13" s="65">
        <f>G13/G$27</f>
        <v>5.7241684676848754E-4</v>
      </c>
      <c r="L13" s="21"/>
    </row>
    <row r="14" spans="1:12" ht="13.25" customHeight="1" x14ac:dyDescent="0.25">
      <c r="B14" s="9" t="s">
        <v>95</v>
      </c>
      <c r="C14" s="54">
        <v>41.226904047752058</v>
      </c>
      <c r="D14" s="54">
        <v>39.719747910103237</v>
      </c>
      <c r="E14" s="54">
        <v>39.7987708568592</v>
      </c>
      <c r="F14" s="54">
        <v>38.697943012710951</v>
      </c>
      <c r="G14" s="54">
        <v>39.700337075588742</v>
      </c>
      <c r="H14" s="10"/>
      <c r="I14" s="11">
        <f t="shared" si="1"/>
        <v>2.5903032172757579E-2</v>
      </c>
      <c r="J14" s="65">
        <f>G14/G$26</f>
        <v>1.7838971822544576E-2</v>
      </c>
      <c r="K14" s="65">
        <f>G14/G$27</f>
        <v>5.4186163246012584E-3</v>
      </c>
      <c r="L14" s="21"/>
    </row>
    <row r="15" spans="1:12" ht="13.25" customHeight="1" x14ac:dyDescent="0.25">
      <c r="B15" s="9" t="s">
        <v>96</v>
      </c>
      <c r="C15" s="54">
        <v>14.214874429544778</v>
      </c>
      <c r="D15" s="54">
        <v>13.124167300829724</v>
      </c>
      <c r="E15" s="54">
        <v>11.663154704118151</v>
      </c>
      <c r="F15" s="54">
        <v>11.121216302925122</v>
      </c>
      <c r="G15" s="54">
        <v>10.429607333095712</v>
      </c>
      <c r="H15" s="10"/>
      <c r="I15" s="11">
        <f t="shared" si="1"/>
        <v>-6.2188249107923754E-2</v>
      </c>
      <c r="J15" s="65">
        <f>G15/G$26</f>
        <v>4.6864456334729894E-3</v>
      </c>
      <c r="K15" s="65">
        <f>G15/G$27</f>
        <v>1.4235153834258809E-3</v>
      </c>
      <c r="L15" s="21"/>
    </row>
    <row r="16" spans="1:12" ht="13.25" customHeight="1" x14ac:dyDescent="0.25">
      <c r="B16" s="9" t="s">
        <v>97</v>
      </c>
      <c r="C16" s="54">
        <v>45.522119657717617</v>
      </c>
      <c r="D16" s="54">
        <v>41.231675225911367</v>
      </c>
      <c r="E16" s="54">
        <v>40.40450943288166</v>
      </c>
      <c r="F16" s="54">
        <v>41.653935327565996</v>
      </c>
      <c r="G16" s="54">
        <v>43.866934526928787</v>
      </c>
      <c r="H16" s="10"/>
      <c r="I16" s="11">
        <f t="shared" si="1"/>
        <v>5.3128214224173353E-2</v>
      </c>
      <c r="J16" s="65">
        <f>G16/G$26</f>
        <v>1.9711193068143128E-2</v>
      </c>
      <c r="K16" s="65">
        <f>G16/G$27</f>
        <v>5.9873065330719472E-3</v>
      </c>
      <c r="L16" s="21"/>
    </row>
    <row r="17" spans="1:12" ht="13.25" customHeight="1" x14ac:dyDescent="0.25">
      <c r="B17" s="9" t="s">
        <v>98</v>
      </c>
      <c r="C17" s="54">
        <v>5.5785912004817373</v>
      </c>
      <c r="D17" s="54">
        <v>5.3935342856488528</v>
      </c>
      <c r="E17" s="54">
        <v>5.6102910710853555</v>
      </c>
      <c r="F17" s="54">
        <v>6.1385169183151636</v>
      </c>
      <c r="G17" s="54">
        <v>6.1690902591125347</v>
      </c>
      <c r="H17" s="10"/>
      <c r="I17" s="11">
        <f t="shared" si="1"/>
        <v>4.9805744944924069E-3</v>
      </c>
      <c r="J17" s="65">
        <f>G17/G$26</f>
        <v>2.7720224917362549E-3</v>
      </c>
      <c r="K17" s="65">
        <f>G17/G$27</f>
        <v>8.4200628126455436E-4</v>
      </c>
      <c r="L17" s="21"/>
    </row>
    <row r="18" spans="1:12" ht="13.25" customHeight="1" x14ac:dyDescent="0.25">
      <c r="B18" s="9" t="s">
        <v>99</v>
      </c>
      <c r="C18" s="54">
        <v>55.814695343224997</v>
      </c>
      <c r="D18" s="54">
        <v>53.492153921252168</v>
      </c>
      <c r="E18" s="54">
        <v>55.719895558030302</v>
      </c>
      <c r="F18" s="54">
        <v>65.525574904704897</v>
      </c>
      <c r="G18" s="54">
        <v>73.95855942555977</v>
      </c>
      <c r="H18" s="10"/>
      <c r="I18" s="11">
        <f t="shared" si="1"/>
        <v>0.12869760445626199</v>
      </c>
      <c r="J18" s="65">
        <f>G18/G$26</f>
        <v>3.3232580749038489E-2</v>
      </c>
      <c r="K18" s="65">
        <f>G18/G$27</f>
        <v>1.0094449744451886E-2</v>
      </c>
      <c r="L18" s="21"/>
    </row>
    <row r="19" spans="1:12" ht="13.25" customHeight="1" x14ac:dyDescent="0.25">
      <c r="B19" s="9" t="s">
        <v>100</v>
      </c>
      <c r="C19" s="54">
        <v>6.1251134309337871</v>
      </c>
      <c r="D19" s="54">
        <v>6.033009715140917</v>
      </c>
      <c r="E19" s="54">
        <v>6.1014729252870232</v>
      </c>
      <c r="F19" s="54">
        <v>7.0961795145092035</v>
      </c>
      <c r="G19" s="54">
        <v>7.4299230016522841</v>
      </c>
      <c r="H19" s="10"/>
      <c r="I19" s="11">
        <f t="shared" si="1"/>
        <v>4.7031432401152262E-2</v>
      </c>
      <c r="J19" s="65">
        <f>G19/G$26</f>
        <v>3.33856578642627E-3</v>
      </c>
      <c r="K19" s="65">
        <f>G19/G$27</f>
        <v>1.0140947163906771E-3</v>
      </c>
      <c r="L19" s="21"/>
    </row>
    <row r="20" spans="1:12" ht="13.25" customHeight="1" x14ac:dyDescent="0.25">
      <c r="B20" s="9" t="s">
        <v>101</v>
      </c>
      <c r="C20" s="54">
        <v>41.764285046391429</v>
      </c>
      <c r="D20" s="54">
        <v>39.549277942972161</v>
      </c>
      <c r="E20" s="54">
        <v>34.73013238305618</v>
      </c>
      <c r="F20" s="54">
        <v>35.553740847307573</v>
      </c>
      <c r="G20" s="54">
        <v>34.907453199705515</v>
      </c>
      <c r="H20" s="10"/>
      <c r="I20" s="11">
        <f t="shared" si="1"/>
        <v>-1.8177767857893379E-2</v>
      </c>
      <c r="J20" s="65">
        <f>G20/G$26</f>
        <v>1.5685334682189359E-2</v>
      </c>
      <c r="K20" s="65">
        <f>G20/G$27</f>
        <v>4.764445586394904E-3</v>
      </c>
      <c r="L20" s="21"/>
    </row>
    <row r="21" spans="1:12" ht="13.25" customHeight="1" x14ac:dyDescent="0.25">
      <c r="B21" s="9" t="s">
        <v>102</v>
      </c>
      <c r="C21" s="54">
        <v>117.77257079324616</v>
      </c>
      <c r="D21" s="54">
        <v>116.34518451881257</v>
      </c>
      <c r="E21" s="54">
        <v>112.3904588000684</v>
      </c>
      <c r="F21" s="54">
        <v>116.44102046072344</v>
      </c>
      <c r="G21" s="54">
        <v>117.18577043862037</v>
      </c>
      <c r="H21" s="10"/>
      <c r="I21" s="11">
        <f t="shared" si="1"/>
        <v>6.3959416960635007E-3</v>
      </c>
      <c r="J21" s="65">
        <f>G21/G$26</f>
        <v>5.2656320093139287E-2</v>
      </c>
      <c r="K21" s="65">
        <f>G21/G$27</f>
        <v>1.5994441747451266E-2</v>
      </c>
      <c r="L21" s="21"/>
    </row>
    <row r="22" spans="1:12" ht="13.25" customHeight="1" x14ac:dyDescent="0.25">
      <c r="B22" s="9" t="s">
        <v>103</v>
      </c>
      <c r="C22" s="54">
        <v>8.6311014386752252</v>
      </c>
      <c r="D22" s="54">
        <v>8.1187936330158603</v>
      </c>
      <c r="E22" s="54">
        <v>8.1423862013455501</v>
      </c>
      <c r="F22" s="54">
        <v>8.7967906083143514</v>
      </c>
      <c r="G22" s="54">
        <v>8.6734452598690854</v>
      </c>
      <c r="H22" s="10"/>
      <c r="I22" s="11">
        <f t="shared" si="1"/>
        <v>-1.4021630607949809E-2</v>
      </c>
      <c r="J22" s="65">
        <f>G22/G$26</f>
        <v>3.8973307783405748E-3</v>
      </c>
      <c r="K22" s="65">
        <f>G22/G$27</f>
        <v>1.1838204795636504E-3</v>
      </c>
      <c r="L22" s="21"/>
    </row>
    <row r="23" spans="1:12" ht="13.25" customHeight="1" x14ac:dyDescent="0.25">
      <c r="B23" s="9" t="s">
        <v>104</v>
      </c>
      <c r="C23" s="54">
        <v>1490.019313314998</v>
      </c>
      <c r="D23" s="54">
        <v>1508.3981148015162</v>
      </c>
      <c r="E23" s="54">
        <v>1504.7880513497225</v>
      </c>
      <c r="F23" s="54">
        <v>1581.4136868422245</v>
      </c>
      <c r="G23" s="54">
        <v>1661.6796939051503</v>
      </c>
      <c r="H23" s="10"/>
      <c r="I23" s="11">
        <f t="shared" si="1"/>
        <v>5.0755857073174537E-2</v>
      </c>
      <c r="J23" s="65">
        <f>G23/G$26</f>
        <v>0.74666008959141528</v>
      </c>
      <c r="K23" s="65">
        <f>G23/G$27</f>
        <v>0.22679920068460385</v>
      </c>
      <c r="L23" s="21"/>
    </row>
    <row r="24" spans="1:12" ht="13.25" customHeight="1" x14ac:dyDescent="0.25">
      <c r="B24" s="9" t="s">
        <v>105</v>
      </c>
      <c r="C24" s="54">
        <v>2.0422551555990065</v>
      </c>
      <c r="D24" s="54">
        <v>2.1624119794217238</v>
      </c>
      <c r="E24" s="54">
        <v>2.1687466277909881</v>
      </c>
      <c r="F24" s="54">
        <v>2.2162138056197431</v>
      </c>
      <c r="G24" s="54">
        <v>2.2461115614315172</v>
      </c>
      <c r="H24" s="10"/>
      <c r="I24" s="11">
        <f t="shared" si="1"/>
        <v>1.34904654668071E-2</v>
      </c>
      <c r="J24" s="65">
        <f>G24/G$26</f>
        <v>1.0092690341237925E-3</v>
      </c>
      <c r="K24" s="65">
        <f>G24/G$27</f>
        <v>3.0656708910242807E-4</v>
      </c>
      <c r="L24" s="21"/>
    </row>
    <row r="25" spans="1:12" ht="13.25" customHeight="1" x14ac:dyDescent="0.25">
      <c r="B25" s="9" t="s">
        <v>106</v>
      </c>
      <c r="C25" s="54">
        <v>66.939295388672036</v>
      </c>
      <c r="D25" s="54">
        <v>68.593468305547404</v>
      </c>
      <c r="E25" s="54">
        <v>69.543960962223096</v>
      </c>
      <c r="F25" s="54">
        <v>74.610380023415374</v>
      </c>
      <c r="G25" s="54">
        <v>75.684248247829402</v>
      </c>
      <c r="H25" s="10"/>
      <c r="I25" s="11">
        <f t="shared" si="1"/>
        <v>1.4393013734510074E-2</v>
      </c>
      <c r="J25" s="65">
        <f>G25/G$26</f>
        <v>3.4008002736421995E-2</v>
      </c>
      <c r="K25" s="65">
        <f>G25/G$27</f>
        <v>1.0329985417756832E-2</v>
      </c>
      <c r="L25" s="21"/>
    </row>
    <row r="26" spans="1:12" ht="13.25" customHeight="1" x14ac:dyDescent="0.25">
      <c r="B26" s="56" t="s">
        <v>28</v>
      </c>
      <c r="C26" s="69">
        <f>SUM(C10:C25)</f>
        <v>2020.377017571026</v>
      </c>
      <c r="D26" s="69">
        <f>SUM(D10:D25)</f>
        <v>2024.3865267073809</v>
      </c>
      <c r="E26" s="69">
        <f>SUM(E10:E25)</f>
        <v>2024.3809686071654</v>
      </c>
      <c r="F26" s="69">
        <f>SUM(F10:F25)</f>
        <v>2135.052885346759</v>
      </c>
      <c r="G26" s="69">
        <f>SUM(G10:G25)</f>
        <v>2225.4834791216026</v>
      </c>
      <c r="H26" s="58"/>
      <c r="I26" s="59">
        <f t="shared" si="1"/>
        <v>4.2355200845601848E-2</v>
      </c>
      <c r="J26" s="60">
        <f>G26/G$26</f>
        <v>1</v>
      </c>
      <c r="K26" s="61">
        <f>G26/G$27</f>
        <v>0.30375160510951127</v>
      </c>
      <c r="L26" s="57"/>
    </row>
    <row r="27" spans="1:12" s="1" customFormat="1" ht="13.25" customHeight="1" x14ac:dyDescent="0.3">
      <c r="A27" s="13"/>
      <c r="B27" s="62" t="s">
        <v>29</v>
      </c>
      <c r="C27" s="63">
        <v>6550.4189953125542</v>
      </c>
      <c r="D27" s="63">
        <v>6690.546082732998</v>
      </c>
      <c r="E27" s="63">
        <v>6793.5818895776074</v>
      </c>
      <c r="F27" s="63">
        <v>7106.6965941776525</v>
      </c>
      <c r="G27" s="63">
        <v>7326.6558651410296</v>
      </c>
      <c r="H27" s="6"/>
      <c r="I27" s="7">
        <f t="shared" si="1"/>
        <v>3.095098658687423E-2</v>
      </c>
      <c r="J27" s="64"/>
      <c r="K27" s="64">
        <f>G27/G$27</f>
        <v>1</v>
      </c>
      <c r="L27" s="19"/>
    </row>
    <row r="28" spans="1:12" ht="7" customHeight="1" x14ac:dyDescent="0.25">
      <c r="B28" s="46"/>
      <c r="C28" s="47"/>
      <c r="D28" s="47"/>
      <c r="E28" s="47"/>
      <c r="F28" s="47"/>
      <c r="G28" s="47"/>
      <c r="H28" s="46"/>
      <c r="I28" s="46"/>
      <c r="J28" s="47"/>
      <c r="K28" s="47"/>
      <c r="L28" s="47"/>
    </row>
    <row r="29" spans="1:12" x14ac:dyDescent="0.25">
      <c r="A29" s="25"/>
      <c r="B29" s="26"/>
      <c r="C29" s="27"/>
      <c r="D29" s="27"/>
      <c r="E29" s="27"/>
      <c r="F29" s="27"/>
      <c r="G29" s="27"/>
      <c r="H29" s="28"/>
      <c r="I29" s="28"/>
      <c r="J29" s="27"/>
      <c r="K29" s="27"/>
      <c r="L29" s="27"/>
    </row>
    <row r="30" spans="1:12" x14ac:dyDescent="0.25">
      <c r="A30" s="25"/>
      <c r="B30" s="30"/>
      <c r="C30" s="27"/>
      <c r="D30" s="27"/>
      <c r="E30" s="27"/>
      <c r="F30" s="27"/>
      <c r="G30" s="27"/>
      <c r="H30" s="28"/>
      <c r="I30" s="28"/>
      <c r="J30" s="27"/>
      <c r="K30" s="27"/>
      <c r="L30" s="27"/>
    </row>
    <row r="31" spans="1:12" x14ac:dyDescent="0.25">
      <c r="A31" s="29"/>
      <c r="B31" s="30"/>
      <c r="C31" s="31"/>
      <c r="D31" s="31"/>
      <c r="E31" s="31"/>
      <c r="F31" s="31"/>
      <c r="G31" s="31"/>
      <c r="H31" s="32"/>
      <c r="I31" s="32"/>
      <c r="J31" s="31"/>
      <c r="K31" s="31"/>
      <c r="L31" s="31"/>
    </row>
  </sheetData>
  <mergeCells count="11">
    <mergeCell ref="H6:H7"/>
    <mergeCell ref="I6:I7"/>
    <mergeCell ref="J6:J7"/>
    <mergeCell ref="K6:K7"/>
    <mergeCell ref="L6:L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6D5C7-9315-4C88-ABB3-59F76037BCE9}">
  <dimension ref="A1:W31"/>
  <sheetViews>
    <sheetView zoomScaleNormal="100" workbookViewId="0"/>
  </sheetViews>
  <sheetFormatPr defaultRowHeight="12.5" x14ac:dyDescent="0.25"/>
  <cols>
    <col min="1" max="1" width="9" style="15" customWidth="1"/>
    <col min="2" max="2" width="22.08984375" customWidth="1"/>
    <col min="3" max="7" width="11.81640625" style="17" customWidth="1"/>
    <col min="8" max="8" width="1.36328125" customWidth="1"/>
    <col min="9" max="9" width="11.81640625" customWidth="1"/>
    <col min="10" max="10" width="10.81640625" customWidth="1"/>
    <col min="12" max="12" width="1.453125" customWidth="1"/>
  </cols>
  <sheetData>
    <row r="1" spans="1:12" ht="13" x14ac:dyDescent="0.3">
      <c r="A1" s="13"/>
      <c r="B1" s="2"/>
      <c r="C1"/>
      <c r="D1"/>
      <c r="E1"/>
      <c r="F1"/>
      <c r="G1"/>
      <c r="H1">
        <v>9</v>
      </c>
    </row>
    <row r="2" spans="1:12" x14ac:dyDescent="0.25">
      <c r="A2" s="14"/>
    </row>
    <row r="4" spans="1:12" x14ac:dyDescent="0.25">
      <c r="A4" s="14"/>
      <c r="B4" s="4" t="s">
        <v>131</v>
      </c>
      <c r="C4" s="18"/>
      <c r="D4" s="18"/>
      <c r="E4" s="18"/>
      <c r="F4" s="18"/>
      <c r="G4" s="18"/>
      <c r="H4" s="3"/>
      <c r="I4" s="3"/>
    </row>
    <row r="5" spans="1:12" x14ac:dyDescent="0.25">
      <c r="B5" s="3"/>
      <c r="C5" s="18"/>
      <c r="D5" s="18"/>
      <c r="E5" s="18"/>
      <c r="F5" s="18"/>
      <c r="G5" s="18"/>
      <c r="H5" s="3"/>
      <c r="I5" s="3"/>
    </row>
    <row r="6" spans="1:12" ht="13.25" customHeight="1" x14ac:dyDescent="0.25">
      <c r="B6" s="49"/>
      <c r="C6" s="43">
        <f t="shared" ref="C6:E6" si="0">D6-1</f>
        <v>2015</v>
      </c>
      <c r="D6" s="43">
        <f t="shared" si="0"/>
        <v>2016</v>
      </c>
      <c r="E6" s="43">
        <f t="shared" si="0"/>
        <v>2017</v>
      </c>
      <c r="F6" s="43">
        <f>G6-1</f>
        <v>2018</v>
      </c>
      <c r="G6" s="43">
        <v>2019</v>
      </c>
      <c r="H6" s="41"/>
      <c r="I6" s="41" t="s">
        <v>6</v>
      </c>
      <c r="J6" s="40" t="s">
        <v>35</v>
      </c>
      <c r="K6" s="40" t="s">
        <v>15</v>
      </c>
      <c r="L6" s="40"/>
    </row>
    <row r="7" spans="1:12" ht="13.25" customHeight="1" x14ac:dyDescent="0.25">
      <c r="B7" s="50"/>
      <c r="C7" s="51"/>
      <c r="D7" s="51"/>
      <c r="E7" s="51"/>
      <c r="F7" s="51"/>
      <c r="G7" s="51"/>
      <c r="H7" s="52"/>
      <c r="I7" s="52"/>
      <c r="J7" s="53"/>
      <c r="K7" s="53"/>
      <c r="L7" s="53"/>
    </row>
    <row r="8" spans="1:12" ht="7" customHeight="1" x14ac:dyDescent="0.25">
      <c r="B8" s="48"/>
      <c r="C8" s="37"/>
      <c r="D8" s="37"/>
      <c r="E8" s="37"/>
      <c r="F8" s="37"/>
      <c r="G8" s="37"/>
      <c r="H8" s="39"/>
      <c r="I8" s="38"/>
      <c r="J8" s="38"/>
      <c r="K8" s="38"/>
      <c r="L8" s="38"/>
    </row>
    <row r="9" spans="1:12" s="1" customFormat="1" ht="13.25" customHeight="1" x14ac:dyDescent="0.3">
      <c r="A9" s="13"/>
      <c r="B9" s="5" t="s">
        <v>2</v>
      </c>
      <c r="C9" s="20"/>
      <c r="D9" s="20"/>
      <c r="E9" s="20"/>
      <c r="F9" s="20"/>
      <c r="G9" s="20"/>
      <c r="H9" s="6"/>
      <c r="I9" s="8"/>
      <c r="J9" s="20"/>
      <c r="K9" s="20"/>
      <c r="L9" s="20"/>
    </row>
    <row r="10" spans="1:12" ht="13.25" customHeight="1" x14ac:dyDescent="0.25">
      <c r="B10" s="34" t="s">
        <v>91</v>
      </c>
      <c r="C10" s="44">
        <v>136</v>
      </c>
      <c r="D10" s="44">
        <v>119.15731218979749</v>
      </c>
      <c r="E10" s="44">
        <v>117.60406706853801</v>
      </c>
      <c r="F10" s="44">
        <v>110.69736245800679</v>
      </c>
      <c r="G10" s="44">
        <v>95.863168162681887</v>
      </c>
      <c r="H10" s="10"/>
      <c r="I10" s="11">
        <f>G10/F10-1</f>
        <v>-0.13400675468624901</v>
      </c>
      <c r="J10" s="65">
        <f>G10/G$26</f>
        <v>3.7059245727411594E-3</v>
      </c>
      <c r="K10" s="65">
        <f>G10/G$27</f>
        <v>1.0762212121044833E-3</v>
      </c>
      <c r="L10" s="21"/>
    </row>
    <row r="11" spans="1:12" ht="13.25" customHeight="1" x14ac:dyDescent="0.25">
      <c r="B11" s="9" t="s">
        <v>92</v>
      </c>
      <c r="C11" s="44">
        <v>659.52364358817726</v>
      </c>
      <c r="D11" s="44">
        <v>638.48151807969612</v>
      </c>
      <c r="E11" s="44">
        <v>663.72586047364439</v>
      </c>
      <c r="F11" s="44">
        <v>695.33855678822533</v>
      </c>
      <c r="G11" s="44">
        <v>680.67963845437669</v>
      </c>
      <c r="H11" s="10"/>
      <c r="I11" s="11">
        <f t="shared" ref="I11:I27" si="1">G11/F11-1</f>
        <v>-2.108169925389769E-2</v>
      </c>
      <c r="J11" s="65">
        <f>G11/G$26</f>
        <v>2.6314041635175509E-2</v>
      </c>
      <c r="K11" s="65">
        <f>G11/G$27</f>
        <v>7.6417447867885742E-3</v>
      </c>
      <c r="L11" s="21"/>
    </row>
    <row r="12" spans="1:12" ht="13.25" customHeight="1" x14ac:dyDescent="0.25">
      <c r="B12" s="9" t="s">
        <v>93</v>
      </c>
      <c r="C12" s="44">
        <v>929.69142650694198</v>
      </c>
      <c r="D12" s="44">
        <v>901.04145859480832</v>
      </c>
      <c r="E12" s="44">
        <v>945.68727864415519</v>
      </c>
      <c r="F12" s="44">
        <v>1016.527026466647</v>
      </c>
      <c r="G12" s="44">
        <v>1011.0867460550077</v>
      </c>
      <c r="H12" s="10"/>
      <c r="I12" s="11">
        <f t="shared" si="1"/>
        <v>-5.3518305662263455E-3</v>
      </c>
      <c r="J12" s="65">
        <f>G12/G$26</f>
        <v>3.9087078897907836E-2</v>
      </c>
      <c r="K12" s="65">
        <f>G12/G$27</f>
        <v>1.1351106209378339E-2</v>
      </c>
      <c r="L12" s="21"/>
    </row>
    <row r="13" spans="1:12" ht="13.25" customHeight="1" x14ac:dyDescent="0.25">
      <c r="B13" s="9" t="s">
        <v>94</v>
      </c>
      <c r="C13" s="44">
        <v>38.588528032364813</v>
      </c>
      <c r="D13" s="44">
        <v>43.658916538525155</v>
      </c>
      <c r="E13" s="44">
        <v>44.713619562589301</v>
      </c>
      <c r="F13" s="44">
        <v>50.8762205983531</v>
      </c>
      <c r="G13" s="44">
        <v>56.613334420144696</v>
      </c>
      <c r="H13" s="10"/>
      <c r="I13" s="11">
        <f t="shared" si="1"/>
        <v>0.11276611655342395</v>
      </c>
      <c r="J13" s="65">
        <f>G13/G$26</f>
        <v>2.188585576645911E-3</v>
      </c>
      <c r="K13" s="65">
        <f>G13/G$27</f>
        <v>6.3557748568801359E-4</v>
      </c>
      <c r="L13" s="21"/>
    </row>
    <row r="14" spans="1:12" ht="13.25" customHeight="1" x14ac:dyDescent="0.25">
      <c r="B14" s="9" t="s">
        <v>95</v>
      </c>
      <c r="C14" s="44">
        <v>574.52585372148394</v>
      </c>
      <c r="D14" s="44">
        <v>557.87513827882867</v>
      </c>
      <c r="E14" s="44">
        <v>561.33861803051752</v>
      </c>
      <c r="F14" s="44">
        <v>532.69349646294222</v>
      </c>
      <c r="G14" s="44">
        <v>517.72146210569713</v>
      </c>
      <c r="H14" s="10"/>
      <c r="I14" s="11">
        <f t="shared" si="1"/>
        <v>-2.8106283363057094E-2</v>
      </c>
      <c r="J14" s="65">
        <f>G14/G$26</f>
        <v>2.0014325887884443E-2</v>
      </c>
      <c r="K14" s="65">
        <f>G14/G$27</f>
        <v>5.8122721182586757E-3</v>
      </c>
      <c r="L14" s="21"/>
    </row>
    <row r="15" spans="1:12" ht="13.25" customHeight="1" x14ac:dyDescent="0.25">
      <c r="B15" s="9" t="s">
        <v>96</v>
      </c>
      <c r="C15" s="44">
        <v>195.56041269549206</v>
      </c>
      <c r="D15" s="44">
        <v>183.17178279884413</v>
      </c>
      <c r="E15" s="44">
        <v>168.15416187747445</v>
      </c>
      <c r="F15" s="44">
        <v>156.62002245792181</v>
      </c>
      <c r="G15" s="44">
        <v>146.07182297248067</v>
      </c>
      <c r="H15" s="10"/>
      <c r="I15" s="11">
        <f t="shared" si="1"/>
        <v>-6.7348984631100173E-2</v>
      </c>
      <c r="J15" s="65">
        <f>G15/G$26</f>
        <v>5.646914957162295E-3</v>
      </c>
      <c r="K15" s="65">
        <f>G15/G$27</f>
        <v>1.6398956699091496E-3</v>
      </c>
      <c r="L15" s="21"/>
    </row>
    <row r="16" spans="1:12" ht="13.25" customHeight="1" x14ac:dyDescent="0.25">
      <c r="B16" s="9" t="s">
        <v>97</v>
      </c>
      <c r="C16" s="44">
        <v>689.45929625956626</v>
      </c>
      <c r="D16" s="44">
        <v>643.2204193602837</v>
      </c>
      <c r="E16" s="44">
        <v>603.19940972980748</v>
      </c>
      <c r="F16" s="44">
        <v>607.79951193272541</v>
      </c>
      <c r="G16" s="44">
        <v>625.30608086946359</v>
      </c>
      <c r="H16" s="10"/>
      <c r="I16" s="11">
        <f t="shared" si="1"/>
        <v>2.8803196766429728E-2</v>
      </c>
      <c r="J16" s="65">
        <f>G16/G$26</f>
        <v>2.4173383949151816E-2</v>
      </c>
      <c r="K16" s="65">
        <f>G16/G$27</f>
        <v>7.020085828454964E-3</v>
      </c>
      <c r="L16" s="21"/>
    </row>
    <row r="17" spans="1:12" ht="13.25" customHeight="1" x14ac:dyDescent="0.25">
      <c r="B17" s="9" t="s">
        <v>98</v>
      </c>
      <c r="C17" s="44">
        <v>91.261744746886848</v>
      </c>
      <c r="D17" s="44">
        <v>91.556476610344646</v>
      </c>
      <c r="E17" s="44">
        <v>94.811687570603908</v>
      </c>
      <c r="F17" s="44">
        <v>96.378577765648899</v>
      </c>
      <c r="G17" s="44">
        <v>93.948634592941318</v>
      </c>
      <c r="H17" s="10"/>
      <c r="I17" s="11">
        <f t="shared" si="1"/>
        <v>-2.5212482161919403E-2</v>
      </c>
      <c r="J17" s="65">
        <f>G17/G$26</f>
        <v>3.6319116109600623E-3</v>
      </c>
      <c r="K17" s="65">
        <f>G17/G$27</f>
        <v>1.0547274342695564E-3</v>
      </c>
      <c r="L17" s="21"/>
    </row>
    <row r="18" spans="1:12" ht="13.25" customHeight="1" x14ac:dyDescent="0.25">
      <c r="B18" s="9" t="s">
        <v>99</v>
      </c>
      <c r="C18" s="44">
        <v>806.97862019997547</v>
      </c>
      <c r="D18" s="44">
        <v>752.91742051352867</v>
      </c>
      <c r="E18" s="44">
        <v>786.85329046720426</v>
      </c>
      <c r="F18" s="44">
        <v>845.79113968823947</v>
      </c>
      <c r="G18" s="44">
        <v>903.08592174180319</v>
      </c>
      <c r="H18" s="10"/>
      <c r="I18" s="11">
        <f t="shared" si="1"/>
        <v>6.7741052566101301E-2</v>
      </c>
      <c r="J18" s="65">
        <f>G18/G$26</f>
        <v>3.4911930961847713E-2</v>
      </c>
      <c r="K18" s="65">
        <f>G18/G$27</f>
        <v>1.0138619909599567E-2</v>
      </c>
      <c r="L18" s="21"/>
    </row>
    <row r="19" spans="1:12" ht="13.25" customHeight="1" x14ac:dyDescent="0.25">
      <c r="B19" s="9" t="s">
        <v>100</v>
      </c>
      <c r="C19" s="44">
        <v>90.993760636426032</v>
      </c>
      <c r="D19" s="44">
        <v>85.676577894696678</v>
      </c>
      <c r="E19" s="44">
        <v>87.474346958255722</v>
      </c>
      <c r="F19" s="44">
        <v>93.340184260440537</v>
      </c>
      <c r="G19" s="44">
        <v>99.230264643037543</v>
      </c>
      <c r="H19" s="10"/>
      <c r="I19" s="11">
        <f t="shared" si="1"/>
        <v>6.3103372135653091E-2</v>
      </c>
      <c r="J19" s="65">
        <f>G19/G$26</f>
        <v>3.8360914118358625E-3</v>
      </c>
      <c r="K19" s="65">
        <f>G19/G$27</f>
        <v>1.1140223898123964E-3</v>
      </c>
      <c r="L19" s="21"/>
    </row>
    <row r="20" spans="1:12" ht="13.25" customHeight="1" x14ac:dyDescent="0.25">
      <c r="B20" s="9" t="s">
        <v>101</v>
      </c>
      <c r="C20" s="44">
        <v>607.23857027723852</v>
      </c>
      <c r="D20" s="44">
        <v>584.55144814473567</v>
      </c>
      <c r="E20" s="44">
        <v>509.75766808624667</v>
      </c>
      <c r="F20" s="44">
        <v>510.60194005029706</v>
      </c>
      <c r="G20" s="44">
        <v>501.39529432060141</v>
      </c>
      <c r="H20" s="10"/>
      <c r="I20" s="11">
        <f t="shared" si="1"/>
        <v>-1.8030965038614566E-2</v>
      </c>
      <c r="J20" s="65">
        <f>G20/G$26</f>
        <v>1.9383181022415305E-2</v>
      </c>
      <c r="K20" s="65">
        <f>G20/G$27</f>
        <v>5.6289841212160659E-3</v>
      </c>
      <c r="L20" s="21"/>
    </row>
    <row r="21" spans="1:12" ht="13.25" customHeight="1" x14ac:dyDescent="0.25">
      <c r="B21" s="9" t="s">
        <v>102</v>
      </c>
      <c r="C21" s="44">
        <v>1633.105423347836</v>
      </c>
      <c r="D21" s="44">
        <v>1609.288677765697</v>
      </c>
      <c r="E21" s="44">
        <v>1597.6783617751898</v>
      </c>
      <c r="F21" s="44">
        <v>1596.6916937193084</v>
      </c>
      <c r="G21" s="44">
        <v>1609.9742998875636</v>
      </c>
      <c r="H21" s="10"/>
      <c r="I21" s="11">
        <f t="shared" si="1"/>
        <v>8.3188296278506879E-3</v>
      </c>
      <c r="J21" s="65">
        <f>G21/G$26</f>
        <v>6.2239162691868077E-2</v>
      </c>
      <c r="K21" s="65">
        <f>G21/G$27</f>
        <v>1.8074600763680691E-2</v>
      </c>
      <c r="L21" s="21"/>
    </row>
    <row r="22" spans="1:12" ht="13.25" customHeight="1" x14ac:dyDescent="0.25">
      <c r="B22" s="9" t="s">
        <v>103</v>
      </c>
      <c r="C22" s="44">
        <v>143.21068461875277</v>
      </c>
      <c r="D22" s="44">
        <v>137.11578983707801</v>
      </c>
      <c r="E22" s="44">
        <v>141.69249930430053</v>
      </c>
      <c r="F22" s="44">
        <v>138.81772823347322</v>
      </c>
      <c r="G22" s="44">
        <v>134.3398025462113</v>
      </c>
      <c r="H22" s="10"/>
      <c r="I22" s="11">
        <f t="shared" si="1"/>
        <v>-3.225759234246095E-2</v>
      </c>
      <c r="J22" s="65">
        <f>G22/G$26</f>
        <v>5.1933728552381259E-3</v>
      </c>
      <c r="K22" s="65">
        <f>G22/G$27</f>
        <v>1.5081845082024223E-3</v>
      </c>
      <c r="L22" s="21"/>
    </row>
    <row r="23" spans="1:12" ht="13.25" customHeight="1" x14ac:dyDescent="0.25">
      <c r="B23" s="9" t="s">
        <v>104</v>
      </c>
      <c r="C23" s="44">
        <v>17664.849058858701</v>
      </c>
      <c r="D23" s="44">
        <v>17766.224537535756</v>
      </c>
      <c r="E23" s="44">
        <v>17991.264405324258</v>
      </c>
      <c r="F23" s="44">
        <v>18123.008763397411</v>
      </c>
      <c r="G23" s="44">
        <v>18586.887749494334</v>
      </c>
      <c r="H23" s="10"/>
      <c r="I23" s="11">
        <f t="shared" si="1"/>
        <v>2.5596135396336983E-2</v>
      </c>
      <c r="J23" s="65">
        <f>G23/G$26</f>
        <v>0.71854086779960258</v>
      </c>
      <c r="K23" s="65">
        <f>G23/G$27</f>
        <v>0.20866828466449402</v>
      </c>
      <c r="L23" s="21"/>
    </row>
    <row r="24" spans="1:12" ht="13.25" customHeight="1" x14ac:dyDescent="0.25">
      <c r="B24" s="9" t="s">
        <v>105</v>
      </c>
      <c r="C24" s="44">
        <v>30.593288233164177</v>
      </c>
      <c r="D24" s="44">
        <v>32.352967119928429</v>
      </c>
      <c r="E24" s="44">
        <v>32.140983896585006</v>
      </c>
      <c r="F24" s="44">
        <v>32.938909978171765</v>
      </c>
      <c r="G24" s="44">
        <v>34.049120898883075</v>
      </c>
      <c r="H24" s="10"/>
      <c r="I24" s="11">
        <f t="shared" si="1"/>
        <v>3.370515057866319E-2</v>
      </c>
      <c r="J24" s="65">
        <f>G24/G$26</f>
        <v>1.3162873315981925E-3</v>
      </c>
      <c r="K24" s="65">
        <f>G24/G$27</f>
        <v>3.8225719916435178E-4</v>
      </c>
      <c r="L24" s="21"/>
    </row>
    <row r="25" spans="1:12" ht="13.25" customHeight="1" x14ac:dyDescent="0.25">
      <c r="B25" s="9" t="s">
        <v>106</v>
      </c>
      <c r="C25" s="44">
        <v>721.64521509665246</v>
      </c>
      <c r="D25" s="44">
        <v>735.72774274870824</v>
      </c>
      <c r="E25" s="44">
        <v>761.37167966487493</v>
      </c>
      <c r="F25" s="44">
        <v>774.50656552329338</v>
      </c>
      <c r="G25" s="44">
        <v>771.29098712498478</v>
      </c>
      <c r="H25" s="10"/>
      <c r="I25" s="11">
        <f t="shared" si="1"/>
        <v>-4.15177681048573E-3</v>
      </c>
      <c r="J25" s="65">
        <f>G25/G$26</f>
        <v>2.9816938837965278E-2</v>
      </c>
      <c r="K25" s="65">
        <f>G25/G$27</f>
        <v>8.6590057157327743E-3</v>
      </c>
      <c r="L25" s="21"/>
    </row>
    <row r="26" spans="1:12" ht="13.25" customHeight="1" x14ac:dyDescent="0.25">
      <c r="B26" s="56" t="s">
        <v>28</v>
      </c>
      <c r="C26" s="70">
        <f>SUM(C10:C25)</f>
        <v>25013.22552681966</v>
      </c>
      <c r="D26" s="70">
        <f>SUM(D10:D25)</f>
        <v>24882.01818401126</v>
      </c>
      <c r="E26" s="70">
        <f>SUM(E10:E25)</f>
        <v>25107.467938434245</v>
      </c>
      <c r="F26" s="70">
        <f>SUM(F10:F25)</f>
        <v>25382.627699781107</v>
      </c>
      <c r="G26" s="70">
        <f>SUM(G10:G25)</f>
        <v>25867.544328290209</v>
      </c>
      <c r="H26" s="58"/>
      <c r="I26" s="59">
        <f t="shared" si="1"/>
        <v>1.9104272191380778E-2</v>
      </c>
      <c r="J26" s="60">
        <f>G26/G$26</f>
        <v>1</v>
      </c>
      <c r="K26" s="61">
        <f>G26/G$27</f>
        <v>0.29040559001675398</v>
      </c>
      <c r="L26" s="57"/>
    </row>
    <row r="27" spans="1:12" s="1" customFormat="1" ht="13.25" customHeight="1" x14ac:dyDescent="0.3">
      <c r="A27" s="13"/>
      <c r="B27" s="62" t="s">
        <v>29</v>
      </c>
      <c r="C27" s="35">
        <v>85727.876464950808</v>
      </c>
      <c r="D27" s="35">
        <v>86510.883222077202</v>
      </c>
      <c r="E27" s="35">
        <v>87708.744681393815</v>
      </c>
      <c r="F27" s="35">
        <v>88400.332718683931</v>
      </c>
      <c r="G27" s="35">
        <v>89073.851253338013</v>
      </c>
      <c r="H27" s="6"/>
      <c r="I27" s="7">
        <f t="shared" si="1"/>
        <v>7.6189592724431598E-3</v>
      </c>
      <c r="J27" s="64"/>
      <c r="K27" s="64">
        <f>G27/G$27</f>
        <v>1</v>
      </c>
      <c r="L27" s="19"/>
    </row>
    <row r="28" spans="1:12" ht="7" customHeight="1" x14ac:dyDescent="0.25">
      <c r="B28" s="46"/>
      <c r="C28" s="47"/>
      <c r="D28" s="47"/>
      <c r="E28" s="47"/>
      <c r="F28" s="47"/>
      <c r="G28" s="47"/>
      <c r="H28" s="46"/>
      <c r="I28" s="46"/>
      <c r="J28" s="47"/>
      <c r="K28" s="47"/>
      <c r="L28" s="47"/>
    </row>
    <row r="29" spans="1:12" x14ac:dyDescent="0.25">
      <c r="A29" s="25"/>
      <c r="B29" s="26"/>
      <c r="C29" s="27"/>
      <c r="D29" s="27"/>
      <c r="E29" s="27"/>
      <c r="F29" s="27"/>
      <c r="G29" s="27"/>
      <c r="H29" s="28"/>
      <c r="I29" s="28"/>
      <c r="J29" s="27"/>
      <c r="K29" s="27"/>
      <c r="L29" s="27"/>
    </row>
    <row r="30" spans="1:12" x14ac:dyDescent="0.25">
      <c r="A30" s="25"/>
      <c r="B30" s="30"/>
      <c r="C30" s="27"/>
      <c r="D30" s="27"/>
      <c r="E30" s="27"/>
      <c r="F30" s="27"/>
      <c r="G30" s="27"/>
      <c r="H30" s="28"/>
      <c r="I30" s="28"/>
      <c r="J30" s="27"/>
      <c r="K30" s="27"/>
      <c r="L30" s="27"/>
    </row>
    <row r="31" spans="1:12" x14ac:dyDescent="0.25">
      <c r="A31" s="29"/>
      <c r="B31" s="30"/>
      <c r="C31" s="31"/>
      <c r="D31" s="31"/>
      <c r="E31" s="31"/>
      <c r="F31" s="31"/>
      <c r="G31" s="31"/>
      <c r="H31" s="32"/>
      <c r="I31" s="32"/>
      <c r="J31" s="31"/>
      <c r="K31" s="31"/>
      <c r="L31" s="31"/>
    </row>
  </sheetData>
  <mergeCells count="11">
    <mergeCell ref="H6:H7"/>
    <mergeCell ref="I6:I7"/>
    <mergeCell ref="J6:J7"/>
    <mergeCell ref="K6:K7"/>
    <mergeCell ref="L6:L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D778E-8DC3-4B10-AF47-E0ADBC644128}">
  <dimension ref="A1:W29"/>
  <sheetViews>
    <sheetView zoomScaleNormal="100" workbookViewId="0"/>
  </sheetViews>
  <sheetFormatPr defaultRowHeight="12.5" x14ac:dyDescent="0.25"/>
  <cols>
    <col min="1" max="1" width="9" style="15" customWidth="1"/>
    <col min="2" max="2" width="22.08984375" customWidth="1"/>
    <col min="3" max="7" width="11.81640625" style="17" customWidth="1"/>
    <col min="8" max="8" width="1.36328125" customWidth="1"/>
    <col min="9" max="9" width="11.81640625" customWidth="1"/>
    <col min="10" max="10" width="10.81640625" customWidth="1"/>
    <col min="12" max="12" width="1.453125" customWidth="1"/>
  </cols>
  <sheetData>
    <row r="1" spans="1:12" ht="13" x14ac:dyDescent="0.3">
      <c r="A1" s="13"/>
      <c r="B1" s="2"/>
      <c r="C1"/>
      <c r="D1"/>
      <c r="E1"/>
      <c r="F1"/>
      <c r="G1"/>
      <c r="H1">
        <v>9</v>
      </c>
    </row>
    <row r="2" spans="1:12" x14ac:dyDescent="0.25">
      <c r="A2" s="14"/>
    </row>
    <row r="4" spans="1:12" x14ac:dyDescent="0.25">
      <c r="A4" s="14"/>
      <c r="B4" s="4" t="s">
        <v>36</v>
      </c>
      <c r="C4" s="18"/>
      <c r="D4" s="18"/>
      <c r="E4" s="18"/>
      <c r="F4" s="18"/>
      <c r="G4" s="18"/>
      <c r="H4" s="3"/>
      <c r="I4" s="3"/>
    </row>
    <row r="5" spans="1:12" x14ac:dyDescent="0.25">
      <c r="B5" s="3"/>
      <c r="C5" s="18"/>
      <c r="D5" s="18"/>
      <c r="E5" s="18"/>
      <c r="F5" s="18"/>
      <c r="G5" s="18"/>
      <c r="H5" s="3"/>
      <c r="I5" s="3"/>
    </row>
    <row r="6" spans="1:12" ht="13.25" customHeight="1" x14ac:dyDescent="0.25">
      <c r="B6" s="49" t="s">
        <v>135</v>
      </c>
      <c r="C6" s="43">
        <f t="shared" ref="C6:E6" si="0">D6-1</f>
        <v>2015</v>
      </c>
      <c r="D6" s="43">
        <f t="shared" si="0"/>
        <v>2016</v>
      </c>
      <c r="E6" s="43">
        <f t="shared" si="0"/>
        <v>2017</v>
      </c>
      <c r="F6" s="43">
        <f>G6-1</f>
        <v>2018</v>
      </c>
      <c r="G6" s="43">
        <v>2019</v>
      </c>
      <c r="H6" s="41"/>
      <c r="I6" s="41" t="s">
        <v>6</v>
      </c>
      <c r="J6" s="40" t="s">
        <v>35</v>
      </c>
      <c r="K6" s="40" t="s">
        <v>15</v>
      </c>
      <c r="L6" s="40"/>
    </row>
    <row r="7" spans="1:12" ht="13.25" customHeight="1" x14ac:dyDescent="0.25">
      <c r="B7" s="50"/>
      <c r="C7" s="51"/>
      <c r="D7" s="51"/>
      <c r="E7" s="51"/>
      <c r="F7" s="51"/>
      <c r="G7" s="51"/>
      <c r="H7" s="52"/>
      <c r="I7" s="52"/>
      <c r="J7" s="53"/>
      <c r="K7" s="53"/>
      <c r="L7" s="53"/>
    </row>
    <row r="8" spans="1:12" ht="7" customHeight="1" x14ac:dyDescent="0.25">
      <c r="B8" s="48"/>
      <c r="C8" s="37"/>
      <c r="D8" s="37"/>
      <c r="E8" s="37"/>
      <c r="F8" s="37"/>
      <c r="G8" s="37"/>
      <c r="H8" s="39"/>
      <c r="I8" s="38"/>
      <c r="J8" s="38"/>
      <c r="K8" s="38"/>
      <c r="L8" s="38"/>
    </row>
    <row r="9" spans="1:12" s="1" customFormat="1" ht="13.25" customHeight="1" x14ac:dyDescent="0.3">
      <c r="A9" s="13"/>
      <c r="B9" s="5" t="s">
        <v>2</v>
      </c>
      <c r="C9" s="20"/>
      <c r="D9" s="20"/>
      <c r="E9" s="20"/>
      <c r="F9" s="20"/>
      <c r="G9" s="20"/>
      <c r="H9" s="6"/>
      <c r="I9" s="8"/>
      <c r="J9" s="20"/>
      <c r="K9" s="20"/>
      <c r="L9" s="20"/>
    </row>
    <row r="10" spans="1:12" ht="13.25" customHeight="1" x14ac:dyDescent="0.25">
      <c r="B10" s="34" t="s">
        <v>17</v>
      </c>
      <c r="C10" s="54">
        <v>18.666857727925972</v>
      </c>
      <c r="D10" s="54">
        <v>17.864920273590307</v>
      </c>
      <c r="E10" s="54">
        <v>17.716532719206135</v>
      </c>
      <c r="F10" s="54">
        <v>19.520406691343627</v>
      </c>
      <c r="G10" s="54">
        <v>21.216828507154229</v>
      </c>
      <c r="H10" s="10"/>
      <c r="I10" s="11">
        <f>G10/F10-1</f>
        <v>8.6905044686537369E-2</v>
      </c>
      <c r="J10" s="65">
        <f>G10/G$24</f>
        <v>6.2926382305595564E-3</v>
      </c>
      <c r="K10" s="65">
        <f>G10/G$25</f>
        <v>2.8958407352118526E-3</v>
      </c>
      <c r="L10" s="21"/>
    </row>
    <row r="11" spans="1:12" ht="13.25" customHeight="1" x14ac:dyDescent="0.25">
      <c r="B11" s="9" t="s">
        <v>18</v>
      </c>
      <c r="C11" s="54">
        <v>61.078570650614957</v>
      </c>
      <c r="D11" s="54">
        <v>61.75293047431051</v>
      </c>
      <c r="E11" s="54">
        <v>63.733850648334119</v>
      </c>
      <c r="F11" s="54">
        <v>65.83068513004892</v>
      </c>
      <c r="G11" s="54">
        <v>67.727844554684566</v>
      </c>
      <c r="H11" s="10"/>
      <c r="I11" s="11">
        <f t="shared" ref="I11:I25" si="1">G11/F11-1</f>
        <v>2.8818770773656688E-2</v>
      </c>
      <c r="J11" s="65">
        <f t="shared" ref="J11:J25" si="2">G11/G$24</f>
        <v>2.008720689685051E-2</v>
      </c>
      <c r="K11" s="65">
        <f t="shared" ref="K11:K25" si="3">G11/G$25</f>
        <v>9.2440324482717991E-3</v>
      </c>
      <c r="L11" s="21"/>
    </row>
    <row r="12" spans="1:12" ht="13.25" customHeight="1" x14ac:dyDescent="0.25">
      <c r="B12" s="9" t="s">
        <v>19</v>
      </c>
      <c r="C12" s="54">
        <v>25.872237610299958</v>
      </c>
      <c r="D12" s="54">
        <v>26.231919272894611</v>
      </c>
      <c r="E12" s="54">
        <v>26.62198788176628</v>
      </c>
      <c r="F12" s="54">
        <v>29.229945080541889</v>
      </c>
      <c r="G12" s="54">
        <v>30.025808534908922</v>
      </c>
      <c r="H12" s="10"/>
      <c r="I12" s="11">
        <f t="shared" si="1"/>
        <v>2.7227675323168166E-2</v>
      </c>
      <c r="J12" s="65">
        <f t="shared" si="2"/>
        <v>8.9052683169173457E-3</v>
      </c>
      <c r="K12" s="65">
        <f t="shared" si="3"/>
        <v>4.0981600729695202E-3</v>
      </c>
      <c r="L12" s="21"/>
    </row>
    <row r="13" spans="1:12" ht="13.25" customHeight="1" x14ac:dyDescent="0.25">
      <c r="B13" s="9" t="s">
        <v>9</v>
      </c>
      <c r="C13" s="54">
        <v>245.78006121663125</v>
      </c>
      <c r="D13" s="54">
        <v>249.19890200187896</v>
      </c>
      <c r="E13" s="54">
        <v>263.62982344836661</v>
      </c>
      <c r="F13" s="54">
        <v>268.41516856758119</v>
      </c>
      <c r="G13" s="54">
        <v>272.48133260078703</v>
      </c>
      <c r="H13" s="10"/>
      <c r="I13" s="11">
        <f t="shared" si="1"/>
        <v>1.5148786318244456E-2</v>
      </c>
      <c r="J13" s="65">
        <f t="shared" si="2"/>
        <v>8.0814455848543118E-2</v>
      </c>
      <c r="K13" s="65">
        <f t="shared" si="3"/>
        <v>3.7190409596990409E-2</v>
      </c>
      <c r="L13" s="21"/>
    </row>
    <row r="14" spans="1:12" ht="13.25" customHeight="1" x14ac:dyDescent="0.25">
      <c r="B14" s="9" t="s">
        <v>10</v>
      </c>
      <c r="C14" s="54">
        <v>31.494128855865956</v>
      </c>
      <c r="D14" s="54">
        <v>34.189410248303943</v>
      </c>
      <c r="E14" s="54">
        <v>33.398478398090752</v>
      </c>
      <c r="F14" s="54">
        <v>34.730509655785347</v>
      </c>
      <c r="G14" s="54">
        <v>35.532579067586795</v>
      </c>
      <c r="H14" s="10"/>
      <c r="I14" s="11">
        <f t="shared" si="1"/>
        <v>2.309408700738258E-2</v>
      </c>
      <c r="J14" s="65">
        <f t="shared" si="2"/>
        <v>1.0538505573332132E-2</v>
      </c>
      <c r="K14" s="65">
        <f t="shared" si="3"/>
        <v>4.8497677141688478E-3</v>
      </c>
      <c r="L14" s="21"/>
    </row>
    <row r="15" spans="1:12" ht="13.25" customHeight="1" x14ac:dyDescent="0.25">
      <c r="B15" s="9" t="s">
        <v>20</v>
      </c>
      <c r="C15" s="54">
        <v>46.531718534394699</v>
      </c>
      <c r="D15" s="54">
        <v>46.729765731857206</v>
      </c>
      <c r="E15" s="54">
        <v>48.273060388930752</v>
      </c>
      <c r="F15" s="54">
        <v>56.012814877152124</v>
      </c>
      <c r="G15" s="54">
        <v>57.806634037712577</v>
      </c>
      <c r="H15" s="10"/>
      <c r="I15" s="11">
        <f t="shared" si="1"/>
        <v>3.2025156466331417E-2</v>
      </c>
      <c r="J15" s="65">
        <f t="shared" si="2"/>
        <v>1.7144703564108008E-2</v>
      </c>
      <c r="K15" s="65">
        <f t="shared" si="3"/>
        <v>7.8899070874539935E-3</v>
      </c>
      <c r="L15" s="21"/>
    </row>
    <row r="16" spans="1:12" ht="13.25" customHeight="1" x14ac:dyDescent="0.25">
      <c r="B16" s="9" t="s">
        <v>12</v>
      </c>
      <c r="C16" s="54">
        <v>9.4130356025370983</v>
      </c>
      <c r="D16" s="54">
        <v>9.0078938361807399</v>
      </c>
      <c r="E16" s="54">
        <v>9.487607453452199</v>
      </c>
      <c r="F16" s="54">
        <v>11.020916744949863</v>
      </c>
      <c r="G16" s="54">
        <v>11.214764508787042</v>
      </c>
      <c r="H16" s="10"/>
      <c r="I16" s="11">
        <f t="shared" si="1"/>
        <v>1.7589077961777111E-2</v>
      </c>
      <c r="J16" s="65">
        <f t="shared" si="2"/>
        <v>3.3261547959875211E-3</v>
      </c>
      <c r="K16" s="65">
        <f t="shared" si="3"/>
        <v>1.5306798511098311E-3</v>
      </c>
      <c r="L16" s="21"/>
    </row>
    <row r="17" spans="1:12" ht="13.25" customHeight="1" x14ac:dyDescent="0.25">
      <c r="B17" s="9" t="s">
        <v>21</v>
      </c>
      <c r="C17" s="54">
        <v>1654.237226649441</v>
      </c>
      <c r="D17" s="54">
        <v>1723.3282405155232</v>
      </c>
      <c r="E17" s="54">
        <v>1801.2810884772985</v>
      </c>
      <c r="F17" s="54">
        <v>1805.5612042025959</v>
      </c>
      <c r="G17" s="54">
        <v>1843.3670102222982</v>
      </c>
      <c r="H17" s="10"/>
      <c r="I17" s="11">
        <f t="shared" si="1"/>
        <v>2.0938534751248516E-2</v>
      </c>
      <c r="J17" s="65">
        <f t="shared" si="2"/>
        <v>0.54671892726878335</v>
      </c>
      <c r="K17" s="65">
        <f t="shared" si="3"/>
        <v>0.25159732409334551</v>
      </c>
      <c r="L17" s="21"/>
    </row>
    <row r="18" spans="1:12" ht="13.25" customHeight="1" x14ac:dyDescent="0.25">
      <c r="B18" s="9" t="s">
        <v>22</v>
      </c>
      <c r="C18" s="54">
        <v>53.17035160745646</v>
      </c>
      <c r="D18" s="54">
        <v>57.792934404490452</v>
      </c>
      <c r="E18" s="54">
        <v>58.627895073361294</v>
      </c>
      <c r="F18" s="54">
        <v>64.622488265711056</v>
      </c>
      <c r="G18" s="54">
        <v>67.315369734549535</v>
      </c>
      <c r="H18" s="10"/>
      <c r="I18" s="11">
        <f t="shared" si="1"/>
        <v>4.1670965342065491E-2</v>
      </c>
      <c r="J18" s="65">
        <f t="shared" si="2"/>
        <v>1.9964872174606341E-2</v>
      </c>
      <c r="K18" s="65">
        <f t="shared" si="3"/>
        <v>9.1877346191220066E-3</v>
      </c>
      <c r="L18" s="21"/>
    </row>
    <row r="19" spans="1:12" ht="13.25" customHeight="1" x14ac:dyDescent="0.25">
      <c r="B19" s="9" t="s">
        <v>23</v>
      </c>
      <c r="C19" s="54">
        <v>18.865248320643367</v>
      </c>
      <c r="D19" s="54">
        <v>18.656182501826933</v>
      </c>
      <c r="E19" s="54">
        <v>20.961979085968693</v>
      </c>
      <c r="F19" s="54">
        <v>22.778776517951176</v>
      </c>
      <c r="G19" s="54">
        <v>23.410920686481237</v>
      </c>
      <c r="H19" s="10"/>
      <c r="I19" s="11">
        <f t="shared" si="1"/>
        <v>2.7751453991916142E-2</v>
      </c>
      <c r="J19" s="65">
        <f t="shared" si="2"/>
        <v>6.9433777284232129E-3</v>
      </c>
      <c r="K19" s="65">
        <f t="shared" si="3"/>
        <v>3.1953078071902323E-3</v>
      </c>
      <c r="L19" s="21"/>
    </row>
    <row r="20" spans="1:12" ht="13.25" customHeight="1" x14ac:dyDescent="0.25">
      <c r="B20" s="9" t="s">
        <v>24</v>
      </c>
      <c r="C20" s="54">
        <v>9.8688092932190123</v>
      </c>
      <c r="D20" s="54">
        <v>9.8128757937325179</v>
      </c>
      <c r="E20" s="54">
        <v>10.375435879056932</v>
      </c>
      <c r="F20" s="54">
        <v>11.637628132535491</v>
      </c>
      <c r="G20" s="54">
        <v>12.302538411281089</v>
      </c>
      <c r="H20" s="10"/>
      <c r="I20" s="11">
        <f t="shared" si="1"/>
        <v>5.7134518406435353E-2</v>
      </c>
      <c r="J20" s="65">
        <f t="shared" si="2"/>
        <v>3.6487745335572015E-3</v>
      </c>
      <c r="K20" s="65">
        <f t="shared" si="3"/>
        <v>1.6791478455832017E-3</v>
      </c>
      <c r="L20" s="21"/>
    </row>
    <row r="21" spans="1:12" ht="13.25" customHeight="1" x14ac:dyDescent="0.25">
      <c r="B21" s="9" t="s">
        <v>25</v>
      </c>
      <c r="C21" s="54">
        <v>10.77386651936507</v>
      </c>
      <c r="D21" s="54">
        <v>10.463052985574075</v>
      </c>
      <c r="E21" s="54">
        <v>10.481418014151748</v>
      </c>
      <c r="F21" s="54">
        <v>10.762559985284447</v>
      </c>
      <c r="G21" s="54">
        <v>10.999157300977911</v>
      </c>
      <c r="H21" s="10"/>
      <c r="I21" s="11">
        <f t="shared" si="1"/>
        <v>2.1983367899176542E-2</v>
      </c>
      <c r="J21" s="65">
        <f t="shared" si="2"/>
        <v>3.2622084734640375E-3</v>
      </c>
      <c r="K21" s="65">
        <f t="shared" si="3"/>
        <v>1.5012520723554129E-3</v>
      </c>
      <c r="L21" s="21"/>
    </row>
    <row r="22" spans="1:12" ht="13.25" customHeight="1" x14ac:dyDescent="0.25">
      <c r="B22" s="9" t="s">
        <v>26</v>
      </c>
      <c r="C22" s="54">
        <v>325.15656278649124</v>
      </c>
      <c r="D22" s="54">
        <v>342.92325287604893</v>
      </c>
      <c r="E22" s="54">
        <v>337.69928433316267</v>
      </c>
      <c r="F22" s="54">
        <v>346.8865151394474</v>
      </c>
      <c r="G22" s="54">
        <v>360.91354620645768</v>
      </c>
      <c r="H22" s="10"/>
      <c r="I22" s="11">
        <f t="shared" si="1"/>
        <v>4.0436945383626188E-2</v>
      </c>
      <c r="J22" s="65">
        <f t="shared" si="2"/>
        <v>0.10704231209767158</v>
      </c>
      <c r="K22" s="65">
        <f t="shared" si="3"/>
        <v>4.9260338256587474E-2</v>
      </c>
      <c r="L22" s="21"/>
    </row>
    <row r="23" spans="1:12" ht="13.25" customHeight="1" x14ac:dyDescent="0.25">
      <c r="B23" s="9" t="s">
        <v>27</v>
      </c>
      <c r="C23" s="54">
        <v>452.54565248749174</v>
      </c>
      <c r="D23" s="54">
        <v>484.53973764780073</v>
      </c>
      <c r="E23" s="54">
        <v>472.90736593830178</v>
      </c>
      <c r="F23" s="54">
        <v>538.37521770409182</v>
      </c>
      <c r="G23" s="54">
        <v>557.37616010238003</v>
      </c>
      <c r="H23" s="10"/>
      <c r="I23" s="11">
        <f t="shared" si="1"/>
        <v>3.5293122293626356E-2</v>
      </c>
      <c r="J23" s="65">
        <f t="shared" si="2"/>
        <v>0.16531059449719598</v>
      </c>
      <c r="K23" s="65">
        <f t="shared" si="3"/>
        <v>7.6075111259733111E-2</v>
      </c>
      <c r="L23" s="21"/>
    </row>
    <row r="24" spans="1:12" ht="13.25" customHeight="1" x14ac:dyDescent="0.25">
      <c r="B24" s="56" t="s">
        <v>28</v>
      </c>
      <c r="C24" s="69">
        <f>SUM(C10:C23)</f>
        <v>2963.4543278623773</v>
      </c>
      <c r="D24" s="69">
        <f t="shared" ref="D24:G24" si="4">SUM(D10:D23)</f>
        <v>3092.4920185640135</v>
      </c>
      <c r="E24" s="69">
        <f t="shared" si="4"/>
        <v>3175.1958077394484</v>
      </c>
      <c r="F24" s="69">
        <f t="shared" si="4"/>
        <v>3285.3848366950206</v>
      </c>
      <c r="G24" s="69">
        <f t="shared" si="4"/>
        <v>3371.6904944760472</v>
      </c>
      <c r="H24" s="58"/>
      <c r="I24" s="59">
        <f t="shared" si="1"/>
        <v>2.6269573298404625E-2</v>
      </c>
      <c r="J24" s="60">
        <f t="shared" si="2"/>
        <v>1</v>
      </c>
      <c r="K24" s="61">
        <f t="shared" si="3"/>
        <v>0.46019501346009323</v>
      </c>
      <c r="L24" s="57"/>
    </row>
    <row r="25" spans="1:12" s="1" customFormat="1" ht="13.25" customHeight="1" x14ac:dyDescent="0.3">
      <c r="A25" s="13"/>
      <c r="B25" s="62" t="s">
        <v>29</v>
      </c>
      <c r="C25" s="63">
        <v>6550.4189953125542</v>
      </c>
      <c r="D25" s="63">
        <v>6690.546082732998</v>
      </c>
      <c r="E25" s="63">
        <v>6793.5818895776074</v>
      </c>
      <c r="F25" s="63">
        <v>7106.6965941776525</v>
      </c>
      <c r="G25" s="63">
        <v>7326.6558651410296</v>
      </c>
      <c r="H25" s="6"/>
      <c r="I25" s="7">
        <f t="shared" si="1"/>
        <v>3.095098658687423E-2</v>
      </c>
      <c r="J25" s="64"/>
      <c r="K25" s="64">
        <f t="shared" si="3"/>
        <v>1</v>
      </c>
      <c r="L25" s="19"/>
    </row>
    <row r="26" spans="1:12" ht="7" customHeight="1" x14ac:dyDescent="0.25">
      <c r="B26" s="46"/>
      <c r="C26" s="47"/>
      <c r="D26" s="47"/>
      <c r="E26" s="47"/>
      <c r="F26" s="47"/>
      <c r="G26" s="47"/>
      <c r="H26" s="46"/>
      <c r="I26" s="46"/>
      <c r="J26" s="47"/>
      <c r="K26" s="47"/>
      <c r="L26" s="47"/>
    </row>
    <row r="27" spans="1:12" x14ac:dyDescent="0.25">
      <c r="A27" s="25"/>
      <c r="B27" s="26"/>
      <c r="C27" s="27"/>
      <c r="D27" s="27"/>
      <c r="E27" s="27"/>
      <c r="F27" s="27"/>
      <c r="G27" s="27"/>
      <c r="H27" s="28"/>
      <c r="I27" s="28"/>
      <c r="J27" s="27"/>
      <c r="K27" s="27"/>
      <c r="L27" s="27"/>
    </row>
    <row r="28" spans="1:12" x14ac:dyDescent="0.25">
      <c r="A28" s="25"/>
      <c r="B28" s="30"/>
      <c r="C28" s="27"/>
      <c r="D28" s="27"/>
      <c r="E28" s="27"/>
      <c r="F28" s="27"/>
      <c r="G28" s="27"/>
      <c r="H28" s="28"/>
      <c r="I28" s="28"/>
      <c r="J28" s="27"/>
      <c r="K28" s="27"/>
      <c r="L28" s="27"/>
    </row>
    <row r="29" spans="1:12" x14ac:dyDescent="0.25">
      <c r="A29" s="29"/>
      <c r="B29" s="30"/>
      <c r="C29" s="31"/>
      <c r="D29" s="31"/>
      <c r="E29" s="31"/>
      <c r="F29" s="31"/>
      <c r="G29" s="31"/>
      <c r="H29" s="32"/>
      <c r="I29" s="32"/>
      <c r="J29" s="31"/>
      <c r="K29" s="31"/>
      <c r="L29" s="31"/>
    </row>
  </sheetData>
  <mergeCells count="11">
    <mergeCell ref="H6:H7"/>
    <mergeCell ref="I6:I7"/>
    <mergeCell ref="J6:J7"/>
    <mergeCell ref="K6:K7"/>
    <mergeCell ref="L6:L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3604A-A004-4469-ABB0-790D008ECC51}">
  <dimension ref="A1:W31"/>
  <sheetViews>
    <sheetView zoomScaleNormal="100" workbookViewId="0"/>
  </sheetViews>
  <sheetFormatPr defaultRowHeight="12.5" x14ac:dyDescent="0.25"/>
  <cols>
    <col min="1" max="1" width="9" style="15" customWidth="1"/>
    <col min="2" max="2" width="22.08984375" customWidth="1"/>
    <col min="3" max="7" width="11.81640625" style="17" customWidth="1"/>
    <col min="8" max="8" width="1.36328125" customWidth="1"/>
    <col min="9" max="9" width="11.81640625" customWidth="1"/>
    <col min="10" max="10" width="10.81640625" customWidth="1"/>
    <col min="12" max="12" width="1.453125" customWidth="1"/>
  </cols>
  <sheetData>
    <row r="1" spans="1:12" ht="13" x14ac:dyDescent="0.3">
      <c r="A1" s="13"/>
      <c r="B1" s="2"/>
      <c r="C1"/>
      <c r="D1"/>
      <c r="E1"/>
      <c r="F1"/>
      <c r="G1"/>
      <c r="H1">
        <v>9</v>
      </c>
    </row>
    <row r="2" spans="1:12" x14ac:dyDescent="0.25">
      <c r="A2" s="14"/>
    </row>
    <row r="4" spans="1:12" x14ac:dyDescent="0.25">
      <c r="A4" s="14"/>
      <c r="B4" s="4" t="s">
        <v>131</v>
      </c>
      <c r="C4" s="18"/>
      <c r="D4" s="18"/>
      <c r="E4" s="18"/>
      <c r="F4" s="18"/>
      <c r="G4" s="18"/>
      <c r="H4" s="3"/>
      <c r="I4" s="3"/>
    </row>
    <row r="5" spans="1:12" x14ac:dyDescent="0.25">
      <c r="B5" s="3"/>
      <c r="C5" s="18"/>
      <c r="D5" s="18"/>
      <c r="E5" s="18"/>
      <c r="F5" s="18"/>
      <c r="G5" s="18"/>
      <c r="H5" s="3"/>
      <c r="I5" s="3"/>
    </row>
    <row r="6" spans="1:12" ht="13.25" customHeight="1" x14ac:dyDescent="0.25">
      <c r="B6" s="49" t="s">
        <v>136</v>
      </c>
      <c r="C6" s="43">
        <f t="shared" ref="C6:E6" si="0">D6-1</f>
        <v>2015</v>
      </c>
      <c r="D6" s="43">
        <f t="shared" si="0"/>
        <v>2016</v>
      </c>
      <c r="E6" s="43">
        <f t="shared" si="0"/>
        <v>2017</v>
      </c>
      <c r="F6" s="43">
        <f>G6-1</f>
        <v>2018</v>
      </c>
      <c r="G6" s="43">
        <v>2019</v>
      </c>
      <c r="H6" s="41"/>
      <c r="I6" s="41" t="s">
        <v>6</v>
      </c>
      <c r="J6" s="40" t="s">
        <v>35</v>
      </c>
      <c r="K6" s="40" t="s">
        <v>15</v>
      </c>
      <c r="L6" s="40"/>
    </row>
    <row r="7" spans="1:12" ht="13.25" customHeight="1" x14ac:dyDescent="0.25">
      <c r="B7" s="50"/>
      <c r="C7" s="51"/>
      <c r="D7" s="51"/>
      <c r="E7" s="51"/>
      <c r="F7" s="51"/>
      <c r="G7" s="51"/>
      <c r="H7" s="52"/>
      <c r="I7" s="52"/>
      <c r="J7" s="53"/>
      <c r="K7" s="53"/>
      <c r="L7" s="53"/>
    </row>
    <row r="8" spans="1:12" ht="7" customHeight="1" x14ac:dyDescent="0.25">
      <c r="B8" s="48"/>
      <c r="C8" s="37"/>
      <c r="D8" s="37"/>
      <c r="E8" s="37"/>
      <c r="F8" s="37"/>
      <c r="G8" s="37"/>
      <c r="H8" s="39"/>
      <c r="I8" s="38"/>
      <c r="J8" s="38"/>
      <c r="K8" s="38"/>
      <c r="L8" s="38"/>
    </row>
    <row r="9" spans="1:12" s="1" customFormat="1" ht="13.25" customHeight="1" x14ac:dyDescent="0.3">
      <c r="A9" s="13"/>
      <c r="B9" s="5" t="s">
        <v>2</v>
      </c>
      <c r="C9" s="20"/>
      <c r="D9" s="20"/>
      <c r="E9" s="20"/>
      <c r="F9" s="20"/>
      <c r="G9" s="20"/>
      <c r="H9" s="6"/>
      <c r="I9" s="8"/>
      <c r="J9" s="20"/>
      <c r="K9" s="20"/>
      <c r="L9" s="20"/>
    </row>
    <row r="10" spans="1:12" ht="13.25" customHeight="1" x14ac:dyDescent="0.25">
      <c r="B10" s="34" t="s">
        <v>91</v>
      </c>
      <c r="C10" s="44">
        <v>2383.4351882668893</v>
      </c>
      <c r="D10" s="44">
        <v>2320.6185786443589</v>
      </c>
      <c r="E10" s="44">
        <v>2414.3594243768807</v>
      </c>
      <c r="F10" s="44">
        <v>2296.391977940189</v>
      </c>
      <c r="G10" s="44">
        <v>2213.5086222104915</v>
      </c>
      <c r="H10" s="10"/>
      <c r="I10" s="11">
        <f>G10/F10-1</f>
        <v>-3.6092860681407712E-2</v>
      </c>
      <c r="J10" s="65">
        <f>G10/G$26</f>
        <v>2.9515927388904148E-3</v>
      </c>
      <c r="K10" s="65">
        <f>G10/G$27</f>
        <v>8.1680806006806926E-4</v>
      </c>
      <c r="L10" s="21"/>
    </row>
    <row r="11" spans="1:12" ht="13.25" customHeight="1" x14ac:dyDescent="0.25">
      <c r="B11" s="9" t="s">
        <v>92</v>
      </c>
      <c r="C11" s="44">
        <v>16793.013779016739</v>
      </c>
      <c r="D11" s="44">
        <v>17233.649918791321</v>
      </c>
      <c r="E11" s="44">
        <v>15932.970058318351</v>
      </c>
      <c r="F11" s="44">
        <v>15869.741842370808</v>
      </c>
      <c r="G11" s="44">
        <v>16978.018805999676</v>
      </c>
      <c r="H11" s="10"/>
      <c r="I11" s="11">
        <f t="shared" ref="I11:I27" si="1">G11/F11-1</f>
        <v>6.9835853326225328E-2</v>
      </c>
      <c r="J11" s="65">
        <f>G11/G$26</f>
        <v>2.2639259917808525E-2</v>
      </c>
      <c r="K11" s="65">
        <f>G11/G$27</f>
        <v>6.2650682566029103E-3</v>
      </c>
      <c r="L11" s="21"/>
    </row>
    <row r="12" spans="1:12" ht="13.25" customHeight="1" x14ac:dyDescent="0.25">
      <c r="B12" s="9" t="s">
        <v>93</v>
      </c>
      <c r="C12" s="44">
        <v>21390.545181418056</v>
      </c>
      <c r="D12" s="44">
        <v>23253.90089735881</v>
      </c>
      <c r="E12" s="44">
        <v>23900.423945715898</v>
      </c>
      <c r="F12" s="44">
        <v>23970.524536458299</v>
      </c>
      <c r="G12" s="44">
        <v>25341.169340750665</v>
      </c>
      <c r="H12" s="10"/>
      <c r="I12" s="11">
        <f t="shared" si="1"/>
        <v>5.7180425993918593E-2</v>
      </c>
      <c r="J12" s="65">
        <f>G12/G$26</f>
        <v>3.3791063956397513E-2</v>
      </c>
      <c r="K12" s="65">
        <f>G12/G$27</f>
        <v>9.3511591332336112E-3</v>
      </c>
      <c r="L12" s="21"/>
    </row>
    <row r="13" spans="1:12" ht="13.25" customHeight="1" x14ac:dyDescent="0.25">
      <c r="B13" s="9" t="s">
        <v>94</v>
      </c>
      <c r="C13" s="44">
        <v>635.15923096979895</v>
      </c>
      <c r="D13" s="44">
        <v>804.27860189595413</v>
      </c>
      <c r="E13" s="44">
        <v>839.37052611378738</v>
      </c>
      <c r="F13" s="44">
        <v>1085.6605446275421</v>
      </c>
      <c r="G13" s="44">
        <v>1211.715586596843</v>
      </c>
      <c r="H13" s="10"/>
      <c r="I13" s="11">
        <f t="shared" si="1"/>
        <v>0.11610907533951753</v>
      </c>
      <c r="J13" s="65">
        <f>G13/G$26</f>
        <v>1.6157564922552529E-3</v>
      </c>
      <c r="K13" s="65">
        <f>G13/G$27</f>
        <v>4.4713584926270577E-4</v>
      </c>
      <c r="L13" s="21"/>
    </row>
    <row r="14" spans="1:12" ht="13.25" customHeight="1" x14ac:dyDescent="0.25">
      <c r="B14" s="9" t="s">
        <v>95</v>
      </c>
      <c r="C14" s="44">
        <v>12208.33299704809</v>
      </c>
      <c r="D14" s="44">
        <v>13174.949313927482</v>
      </c>
      <c r="E14" s="44">
        <v>13527.8510490764</v>
      </c>
      <c r="F14" s="44">
        <v>13774.392481099547</v>
      </c>
      <c r="G14" s="44">
        <v>14268.745199830937</v>
      </c>
      <c r="H14" s="10"/>
      <c r="I14" s="11">
        <f t="shared" si="1"/>
        <v>3.5889257505165029E-2</v>
      </c>
      <c r="J14" s="65">
        <f>G14/G$26</f>
        <v>1.9026591675455205E-2</v>
      </c>
      <c r="K14" s="65">
        <f>G14/G$27</f>
        <v>5.2653176813201403E-3</v>
      </c>
      <c r="L14" s="21"/>
    </row>
    <row r="15" spans="1:12" ht="13.25" customHeight="1" x14ac:dyDescent="0.25">
      <c r="B15" s="9" t="s">
        <v>96</v>
      </c>
      <c r="C15" s="44">
        <v>3818.8692712774823</v>
      </c>
      <c r="D15" s="44">
        <v>4155.2950446923523</v>
      </c>
      <c r="E15" s="44">
        <v>3976.435601893148</v>
      </c>
      <c r="F15" s="44">
        <v>3840.3602901891563</v>
      </c>
      <c r="G15" s="44">
        <v>3490.7341423899952</v>
      </c>
      <c r="H15" s="10"/>
      <c r="I15" s="11">
        <f t="shared" si="1"/>
        <v>-9.103993411564526E-2</v>
      </c>
      <c r="J15" s="65">
        <f>G15/G$26</f>
        <v>4.6547031462592578E-3</v>
      </c>
      <c r="K15" s="65">
        <f>G15/G$27</f>
        <v>1.2881177667207703E-3</v>
      </c>
      <c r="L15" s="21"/>
    </row>
    <row r="16" spans="1:12" ht="13.25" customHeight="1" x14ac:dyDescent="0.25">
      <c r="B16" s="9" t="s">
        <v>97</v>
      </c>
      <c r="C16" s="44">
        <v>15686.711294189912</v>
      </c>
      <c r="D16" s="44">
        <v>15300.011943053467</v>
      </c>
      <c r="E16" s="44">
        <v>15823.972964326051</v>
      </c>
      <c r="F16" s="44">
        <v>15529.999904136972</v>
      </c>
      <c r="G16" s="44">
        <v>15205.923857326399</v>
      </c>
      <c r="H16" s="10"/>
      <c r="I16" s="11">
        <f t="shared" si="1"/>
        <v>-2.0867743001353412E-2</v>
      </c>
      <c r="J16" s="65">
        <f>G16/G$26</f>
        <v>2.0276268181230128E-2</v>
      </c>
      <c r="K16" s="65">
        <f>G16/G$27</f>
        <v>5.6111465041605111E-3</v>
      </c>
      <c r="L16" s="21"/>
    </row>
    <row r="17" spans="1:12" ht="13.25" customHeight="1" x14ac:dyDescent="0.25">
      <c r="B17" s="9" t="s">
        <v>98</v>
      </c>
      <c r="C17" s="44">
        <v>2106.7138592893721</v>
      </c>
      <c r="D17" s="44">
        <v>2113.2813992511992</v>
      </c>
      <c r="E17" s="44">
        <v>2060.9189437914179</v>
      </c>
      <c r="F17" s="44">
        <v>2130.4474040331729</v>
      </c>
      <c r="G17" s="44">
        <v>2113.8548932033009</v>
      </c>
      <c r="H17" s="10"/>
      <c r="I17" s="11">
        <f t="shared" si="1"/>
        <v>-7.7882752695328517E-3</v>
      </c>
      <c r="J17" s="65">
        <f>G17/G$26</f>
        <v>2.8187099391626053E-3</v>
      </c>
      <c r="K17" s="65">
        <f>G17/G$27</f>
        <v>7.8003478154899781E-4</v>
      </c>
      <c r="L17" s="21"/>
    </row>
    <row r="18" spans="1:12" ht="13.25" customHeight="1" x14ac:dyDescent="0.25">
      <c r="B18" s="9" t="s">
        <v>99</v>
      </c>
      <c r="C18" s="44">
        <v>17531.190898724264</v>
      </c>
      <c r="D18" s="44">
        <v>20602.539905633941</v>
      </c>
      <c r="E18" s="44">
        <v>20570.75250824634</v>
      </c>
      <c r="F18" s="44">
        <v>19696.659301569274</v>
      </c>
      <c r="G18" s="44">
        <v>20732.648740545166</v>
      </c>
      <c r="H18" s="10"/>
      <c r="I18" s="11">
        <f t="shared" si="1"/>
        <v>5.2597215756955862E-2</v>
      </c>
      <c r="J18" s="65">
        <f>G18/G$26</f>
        <v>2.7645853676163994E-2</v>
      </c>
      <c r="K18" s="65">
        <f>G18/G$27</f>
        <v>7.6505663578242062E-3</v>
      </c>
      <c r="L18" s="21"/>
    </row>
    <row r="19" spans="1:12" ht="13.25" customHeight="1" x14ac:dyDescent="0.25">
      <c r="B19" s="9" t="s">
        <v>100</v>
      </c>
      <c r="C19" s="44">
        <v>1619.9553991302619</v>
      </c>
      <c r="D19" s="44">
        <v>1777.9175891229995</v>
      </c>
      <c r="E19" s="44">
        <v>1778.0877183940322</v>
      </c>
      <c r="F19" s="44">
        <v>1798.3542572079509</v>
      </c>
      <c r="G19" s="44">
        <v>2022.8185935520335</v>
      </c>
      <c r="H19" s="10"/>
      <c r="I19" s="11">
        <f t="shared" si="1"/>
        <v>0.12481652902614226</v>
      </c>
      <c r="J19" s="65">
        <f>G19/G$26</f>
        <v>2.6973180103804181E-3</v>
      </c>
      <c r="K19" s="65">
        <f>G19/G$27</f>
        <v>7.4644142547719301E-4</v>
      </c>
      <c r="L19" s="21"/>
    </row>
    <row r="20" spans="1:12" ht="13.25" customHeight="1" x14ac:dyDescent="0.25">
      <c r="B20" s="9" t="s">
        <v>101</v>
      </c>
      <c r="C20" s="44">
        <v>13697.923379200911</v>
      </c>
      <c r="D20" s="44">
        <v>13089.924329328991</v>
      </c>
      <c r="E20" s="44">
        <v>12870.599443460878</v>
      </c>
      <c r="F20" s="44">
        <v>12628.426897724599</v>
      </c>
      <c r="G20" s="44">
        <v>11528.942174545411</v>
      </c>
      <c r="H20" s="10"/>
      <c r="I20" s="11">
        <f t="shared" si="1"/>
        <v>-8.7064266363793497E-2</v>
      </c>
      <c r="J20" s="65">
        <f>G20/G$26</f>
        <v>1.5373214121702108E-2</v>
      </c>
      <c r="K20" s="65">
        <f>G20/G$27</f>
        <v>4.2543014279399051E-3</v>
      </c>
      <c r="L20" s="21"/>
    </row>
    <row r="21" spans="1:12" ht="13.25" customHeight="1" x14ac:dyDescent="0.25">
      <c r="B21" s="9" t="s">
        <v>102</v>
      </c>
      <c r="C21" s="44">
        <v>37064.092146335795</v>
      </c>
      <c r="D21" s="44">
        <v>37819.973308018263</v>
      </c>
      <c r="E21" s="44">
        <v>38363.078038840395</v>
      </c>
      <c r="F21" s="44">
        <v>39214.803527862372</v>
      </c>
      <c r="G21" s="44">
        <v>39585.229758154674</v>
      </c>
      <c r="H21" s="10"/>
      <c r="I21" s="11">
        <f t="shared" si="1"/>
        <v>9.4460815041215174E-3</v>
      </c>
      <c r="J21" s="65">
        <f>G21/G$26</f>
        <v>5.2784739823962326E-2</v>
      </c>
      <c r="K21" s="65">
        <f>G21/G$27</f>
        <v>1.4607367869124296E-2</v>
      </c>
      <c r="L21" s="21"/>
    </row>
    <row r="22" spans="1:12" ht="13.25" customHeight="1" x14ac:dyDescent="0.25">
      <c r="B22" s="9" t="s">
        <v>103</v>
      </c>
      <c r="C22" s="44">
        <v>3025.4851643600391</v>
      </c>
      <c r="D22" s="44">
        <v>3208.9597094235646</v>
      </c>
      <c r="E22" s="44">
        <v>3094.8316782892734</v>
      </c>
      <c r="F22" s="44">
        <v>3012.8906783157895</v>
      </c>
      <c r="G22" s="44">
        <v>3223.5640847552468</v>
      </c>
      <c r="H22" s="10"/>
      <c r="I22" s="11">
        <f t="shared" si="1"/>
        <v>6.9924012827848214E-2</v>
      </c>
      <c r="J22" s="65">
        <f>G22/G$26</f>
        <v>4.2984464801450982E-3</v>
      </c>
      <c r="K22" s="65">
        <f>G22/G$27</f>
        <v>1.1895291936765036E-3</v>
      </c>
      <c r="L22" s="21"/>
    </row>
    <row r="23" spans="1:12" ht="13.25" customHeight="1" x14ac:dyDescent="0.25">
      <c r="B23" s="9" t="s">
        <v>104</v>
      </c>
      <c r="C23" s="44">
        <v>510861.70720086171</v>
      </c>
      <c r="D23" s="44">
        <v>517911.19942455069</v>
      </c>
      <c r="E23" s="44">
        <v>541778.11819752178</v>
      </c>
      <c r="F23" s="44">
        <v>557137.34116287192</v>
      </c>
      <c r="G23" s="44">
        <v>567230.5121986079</v>
      </c>
      <c r="H23" s="10"/>
      <c r="I23" s="11">
        <f t="shared" si="1"/>
        <v>1.8116127371159862E-2</v>
      </c>
      <c r="J23" s="65">
        <f>G23/G$26</f>
        <v>0.75637087847010531</v>
      </c>
      <c r="K23" s="65">
        <f>G23/G$27</f>
        <v>0.20931404993474809</v>
      </c>
      <c r="L23" s="21"/>
    </row>
    <row r="24" spans="1:12" ht="13.25" customHeight="1" x14ac:dyDescent="0.25">
      <c r="B24" s="9" t="s">
        <v>105</v>
      </c>
      <c r="C24" s="44">
        <v>597.67103070792132</v>
      </c>
      <c r="D24" s="44">
        <v>606.89088098266052</v>
      </c>
      <c r="E24" s="44">
        <v>585.82857001086927</v>
      </c>
      <c r="F24" s="44">
        <v>640.70277123645644</v>
      </c>
      <c r="G24" s="44">
        <v>674.36681666162701</v>
      </c>
      <c r="H24" s="10"/>
      <c r="I24" s="11">
        <f t="shared" si="1"/>
        <v>5.2542375242429884E-2</v>
      </c>
      <c r="J24" s="65">
        <f>G24/G$26</f>
        <v>8.9923128350833292E-4</v>
      </c>
      <c r="K24" s="65">
        <f>G24/G$27</f>
        <v>2.4884847782593477E-4</v>
      </c>
      <c r="L24" s="21"/>
    </row>
    <row r="25" spans="1:12" ht="13.25" customHeight="1" x14ac:dyDescent="0.25">
      <c r="B25" s="9" t="s">
        <v>106</v>
      </c>
      <c r="C25" s="44">
        <v>17484.901244420616</v>
      </c>
      <c r="D25" s="44">
        <v>19197.571907495716</v>
      </c>
      <c r="E25" s="44">
        <v>22259.425945604122</v>
      </c>
      <c r="F25" s="44">
        <v>23292.405978603758</v>
      </c>
      <c r="G25" s="44">
        <v>24115.253413788021</v>
      </c>
      <c r="H25" s="10"/>
      <c r="I25" s="11">
        <f t="shared" si="1"/>
        <v>3.5326854423717524E-2</v>
      </c>
      <c r="J25" s="65">
        <f>G25/G$26</f>
        <v>3.2156372086573411E-2</v>
      </c>
      <c r="K25" s="65">
        <f>G25/G$27</f>
        <v>8.8987832083958149E-3</v>
      </c>
      <c r="L25" s="21"/>
    </row>
    <row r="26" spans="1:12" ht="13.25" customHeight="1" x14ac:dyDescent="0.25">
      <c r="B26" s="56" t="s">
        <v>28</v>
      </c>
      <c r="C26" s="70">
        <f>SUM(C10:C25)</f>
        <v>676905.70726521779</v>
      </c>
      <c r="D26" s="70">
        <f>SUM(D10:D25)</f>
        <v>692570.96275217168</v>
      </c>
      <c r="E26" s="70">
        <f>SUM(E10:E25)</f>
        <v>719777.02461397962</v>
      </c>
      <c r="F26" s="70">
        <f>SUM(F10:F25)</f>
        <v>735919.10355624778</v>
      </c>
      <c r="G26" s="70">
        <f>SUM(G10:G25)</f>
        <v>749937.00622891844</v>
      </c>
      <c r="H26" s="58"/>
      <c r="I26" s="59">
        <f t="shared" si="1"/>
        <v>1.9048157066355209E-2</v>
      </c>
      <c r="J26" s="60">
        <f>G26/G$26</f>
        <v>1</v>
      </c>
      <c r="K26" s="61">
        <f>G26/G$27</f>
        <v>0.27673467592792966</v>
      </c>
      <c r="L26" s="57"/>
    </row>
    <row r="27" spans="1:12" s="1" customFormat="1" ht="13.25" customHeight="1" x14ac:dyDescent="0.3">
      <c r="A27" s="13"/>
      <c r="B27" s="62" t="s">
        <v>29</v>
      </c>
      <c r="C27" s="35">
        <v>2323784.693053111</v>
      </c>
      <c r="D27" s="35">
        <v>2407861.8618299006</v>
      </c>
      <c r="E27" s="35">
        <v>2509733.0000609672</v>
      </c>
      <c r="F27" s="35">
        <v>2630037.6981598777</v>
      </c>
      <c r="G27" s="35">
        <v>2709949.534565106</v>
      </c>
      <c r="H27" s="6"/>
      <c r="I27" s="7">
        <f t="shared" si="1"/>
        <v>3.0384293145736763E-2</v>
      </c>
      <c r="J27" s="64"/>
      <c r="K27" s="64">
        <f>G27/G$27</f>
        <v>1</v>
      </c>
      <c r="L27" s="19"/>
    </row>
    <row r="28" spans="1:12" ht="7" customHeight="1" x14ac:dyDescent="0.25">
      <c r="B28" s="46"/>
      <c r="C28" s="47"/>
      <c r="D28" s="47"/>
      <c r="E28" s="47"/>
      <c r="F28" s="47"/>
      <c r="G28" s="47"/>
      <c r="H28" s="46"/>
      <c r="I28" s="46"/>
      <c r="J28" s="47"/>
      <c r="K28" s="47"/>
      <c r="L28" s="47"/>
    </row>
    <row r="29" spans="1:12" x14ac:dyDescent="0.25">
      <c r="A29" s="25"/>
      <c r="B29" s="26"/>
      <c r="C29" s="27"/>
      <c r="D29" s="27"/>
      <c r="E29" s="27"/>
      <c r="F29" s="27"/>
      <c r="G29" s="27"/>
      <c r="H29" s="28"/>
      <c r="I29" s="28"/>
      <c r="J29" s="27"/>
      <c r="K29" s="27"/>
      <c r="L29" s="27"/>
    </row>
    <row r="30" spans="1:12" x14ac:dyDescent="0.25">
      <c r="A30" s="25"/>
      <c r="B30" s="30"/>
      <c r="C30" s="27"/>
      <c r="D30" s="27"/>
      <c r="E30" s="27"/>
      <c r="F30" s="27"/>
      <c r="G30" s="27"/>
      <c r="H30" s="28"/>
      <c r="I30" s="28"/>
      <c r="J30" s="27"/>
      <c r="K30" s="27"/>
      <c r="L30" s="27"/>
    </row>
    <row r="31" spans="1:12" x14ac:dyDescent="0.25">
      <c r="A31" s="29"/>
      <c r="B31" s="30"/>
      <c r="C31" s="31"/>
      <c r="D31" s="31"/>
      <c r="E31" s="31"/>
      <c r="F31" s="31"/>
      <c r="G31" s="31"/>
      <c r="H31" s="32"/>
      <c r="I31" s="32"/>
      <c r="J31" s="31"/>
      <c r="K31" s="31"/>
      <c r="L31" s="31"/>
    </row>
  </sheetData>
  <mergeCells count="11">
    <mergeCell ref="H6:H7"/>
    <mergeCell ref="I6:I7"/>
    <mergeCell ref="J6:J7"/>
    <mergeCell ref="K6:K7"/>
    <mergeCell ref="L6:L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429E6-92B0-42A8-8528-A7C594D941E3}">
  <dimension ref="A1:N40"/>
  <sheetViews>
    <sheetView zoomScaleNormal="100" workbookViewId="0"/>
  </sheetViews>
  <sheetFormatPr defaultRowHeight="12.5" x14ac:dyDescent="0.25"/>
  <cols>
    <col min="1" max="1" width="9" style="15" customWidth="1"/>
    <col min="2" max="2" width="22.08984375" customWidth="1"/>
    <col min="3" max="8" width="11.81640625" style="17" customWidth="1"/>
    <col min="9" max="9" width="1.36328125" customWidth="1"/>
    <col min="10" max="10" width="11.81640625" customWidth="1"/>
    <col min="11" max="11" width="3.08984375" customWidth="1"/>
    <col min="12" max="12" width="12.36328125" customWidth="1"/>
    <col min="14" max="14" width="1.453125" customWidth="1"/>
  </cols>
  <sheetData>
    <row r="1" spans="1:14" ht="13" x14ac:dyDescent="0.3">
      <c r="A1" s="13">
        <v>2019</v>
      </c>
      <c r="B1" s="2"/>
      <c r="C1"/>
      <c r="D1"/>
      <c r="E1"/>
      <c r="F1"/>
      <c r="G1"/>
      <c r="H1"/>
    </row>
    <row r="2" spans="1:14" x14ac:dyDescent="0.25">
      <c r="A2" s="14"/>
    </row>
    <row r="4" spans="1:14" x14ac:dyDescent="0.25">
      <c r="A4" s="14"/>
      <c r="B4" s="4" t="s">
        <v>130</v>
      </c>
      <c r="C4" s="18"/>
      <c r="D4" s="18"/>
      <c r="E4" s="18"/>
      <c r="F4" s="18"/>
      <c r="G4" s="18"/>
      <c r="H4" s="18"/>
      <c r="I4" s="3"/>
      <c r="J4" s="3"/>
      <c r="K4" s="3"/>
    </row>
    <row r="5" spans="1:14" x14ac:dyDescent="0.25">
      <c r="B5" s="3"/>
      <c r="C5" s="18"/>
      <c r="D5" s="18"/>
      <c r="E5" s="18"/>
      <c r="F5" s="18"/>
      <c r="G5" s="18"/>
      <c r="H5" s="18"/>
      <c r="I5" s="3"/>
      <c r="J5" s="3"/>
      <c r="K5" s="3"/>
    </row>
    <row r="6" spans="1:14" ht="13.25" customHeight="1" x14ac:dyDescent="0.25">
      <c r="B6" s="49" t="s">
        <v>7</v>
      </c>
      <c r="C6" s="40" t="s">
        <v>3</v>
      </c>
      <c r="D6" s="40" t="s">
        <v>5</v>
      </c>
      <c r="E6" s="40" t="s">
        <v>0</v>
      </c>
      <c r="F6" s="40" t="s">
        <v>31</v>
      </c>
      <c r="G6" s="40" t="s">
        <v>32</v>
      </c>
      <c r="H6" s="40" t="s">
        <v>1</v>
      </c>
      <c r="I6" s="41"/>
      <c r="J6" s="41" t="s">
        <v>6</v>
      </c>
      <c r="K6" s="40"/>
      <c r="L6" s="40" t="s">
        <v>128</v>
      </c>
      <c r="M6" s="40" t="s">
        <v>16</v>
      </c>
      <c r="N6" s="40"/>
    </row>
    <row r="7" spans="1:14" ht="13.25" customHeight="1" x14ac:dyDescent="0.25">
      <c r="B7" s="49"/>
      <c r="C7" s="40"/>
      <c r="D7" s="40"/>
      <c r="E7" s="40"/>
      <c r="F7" s="40"/>
      <c r="G7" s="40"/>
      <c r="H7" s="40"/>
      <c r="I7" s="41"/>
      <c r="J7" s="41"/>
      <c r="K7" s="40"/>
      <c r="L7" s="40"/>
      <c r="M7" s="40"/>
      <c r="N7" s="40"/>
    </row>
    <row r="8" spans="1:14" ht="13.25" customHeight="1" x14ac:dyDescent="0.25">
      <c r="B8" s="50"/>
      <c r="C8" s="53"/>
      <c r="D8" s="53"/>
      <c r="E8" s="53"/>
      <c r="F8" s="53"/>
      <c r="G8" s="53"/>
      <c r="H8" s="53"/>
      <c r="I8" s="52"/>
      <c r="J8" s="52"/>
      <c r="K8" s="53"/>
      <c r="L8" s="53"/>
      <c r="M8" s="53"/>
      <c r="N8" s="53"/>
    </row>
    <row r="9" spans="1:14" ht="7" customHeight="1" x14ac:dyDescent="0.25">
      <c r="B9" s="48"/>
      <c r="C9" s="37"/>
      <c r="D9" s="37"/>
      <c r="E9" s="37"/>
      <c r="F9" s="37"/>
      <c r="G9" s="37"/>
      <c r="H9" s="37"/>
      <c r="I9" s="39"/>
      <c r="J9" s="38"/>
      <c r="K9" s="38"/>
      <c r="L9" s="38"/>
      <c r="M9" s="38"/>
      <c r="N9" s="38"/>
    </row>
    <row r="10" spans="1:14" s="1" customFormat="1" ht="13.25" customHeight="1" x14ac:dyDescent="0.3">
      <c r="A10" s="13"/>
      <c r="B10" s="5" t="s">
        <v>2</v>
      </c>
      <c r="C10" s="20"/>
      <c r="D10" s="20"/>
      <c r="E10" s="20"/>
      <c r="F10" s="20"/>
      <c r="G10" s="20"/>
      <c r="H10" s="20"/>
      <c r="I10" s="6"/>
      <c r="J10" s="8"/>
      <c r="K10" s="33"/>
      <c r="L10" s="20"/>
      <c r="M10" s="20"/>
      <c r="N10" s="20"/>
    </row>
    <row r="11" spans="1:14" ht="13.25" customHeight="1" x14ac:dyDescent="0.25">
      <c r="B11" s="34" t="s">
        <v>8</v>
      </c>
      <c r="C11" s="21">
        <v>8.8930604991119891E-2</v>
      </c>
      <c r="D11" s="21">
        <v>0.12938752993221045</v>
      </c>
      <c r="E11" s="21">
        <v>0.10143023119604348</v>
      </c>
      <c r="F11" s="21">
        <v>7.8997638806536111E-2</v>
      </c>
      <c r="G11" s="21">
        <v>0.2649539411692956</v>
      </c>
      <c r="H11" s="21">
        <f>SUM(C11:G11)</f>
        <v>0.66369994609520555</v>
      </c>
      <c r="I11" s="10"/>
      <c r="J11" s="11">
        <v>0.113385130130218</v>
      </c>
      <c r="K11" s="12"/>
      <c r="L11" s="21">
        <v>75.276522665494184</v>
      </c>
      <c r="M11" s="21">
        <v>66.49869493418214</v>
      </c>
      <c r="N11" s="21"/>
    </row>
    <row r="12" spans="1:14" ht="13.25" customHeight="1" x14ac:dyDescent="0.25">
      <c r="B12" s="9" t="s">
        <v>107</v>
      </c>
      <c r="C12" s="21">
        <v>0.40105807617836786</v>
      </c>
      <c r="D12" s="21">
        <v>0.43994910626448441</v>
      </c>
      <c r="E12" s="21">
        <v>0.25720778969055275</v>
      </c>
      <c r="F12" s="21">
        <v>0.23374201038344089</v>
      </c>
      <c r="G12" s="21">
        <v>0.3919490223438295</v>
      </c>
      <c r="H12" s="21">
        <f t="shared" ref="H12:H34" si="0">SUM(C12:G12)</f>
        <v>1.7239060048606754</v>
      </c>
      <c r="I12" s="10"/>
      <c r="J12" s="11">
        <v>4.1032043306249877E-2</v>
      </c>
      <c r="K12" s="12"/>
      <c r="L12" s="21">
        <v>130.4515542695114</v>
      </c>
      <c r="M12" s="21">
        <v>126.89839909485545</v>
      </c>
      <c r="N12" s="21"/>
    </row>
    <row r="13" spans="1:14" ht="13.25" customHeight="1" x14ac:dyDescent="0.25">
      <c r="B13" s="9" t="s">
        <v>108</v>
      </c>
      <c r="C13" s="21">
        <v>0.2201079912225285</v>
      </c>
      <c r="D13" s="21">
        <v>0.29132815598980211</v>
      </c>
      <c r="E13" s="21">
        <v>0.14196368681440674</v>
      </c>
      <c r="F13" s="21">
        <v>0.14871991446279584</v>
      </c>
      <c r="G13" s="21">
        <v>0.81776403489436278</v>
      </c>
      <c r="H13" s="21">
        <f t="shared" si="0"/>
        <v>1.6198837833838959</v>
      </c>
      <c r="I13" s="10"/>
      <c r="J13" s="11">
        <v>6.8195731232540746E-2</v>
      </c>
      <c r="K13" s="12"/>
      <c r="L13" s="21">
        <v>141.80603190248291</v>
      </c>
      <c r="M13" s="21">
        <v>87.588654664906059</v>
      </c>
      <c r="N13" s="21"/>
    </row>
    <row r="14" spans="1:14" ht="13.25" customHeight="1" x14ac:dyDescent="0.25">
      <c r="B14" s="9" t="s">
        <v>109</v>
      </c>
      <c r="C14" s="21">
        <v>24.283997594534764</v>
      </c>
      <c r="D14" s="21">
        <v>31.190493901361268</v>
      </c>
      <c r="E14" s="21">
        <v>23.369389692628193</v>
      </c>
      <c r="F14" s="21">
        <v>11.543324594256358</v>
      </c>
      <c r="G14" s="21">
        <v>28.662590256770997</v>
      </c>
      <c r="H14" s="21">
        <f t="shared" si="0"/>
        <v>119.04979603955158</v>
      </c>
      <c r="I14" s="10"/>
      <c r="J14" s="11">
        <v>4.6150724266504906E-2</v>
      </c>
      <c r="K14" s="12"/>
      <c r="L14" s="21">
        <v>7255.855290539319</v>
      </c>
      <c r="M14" s="21">
        <v>532.18830061165613</v>
      </c>
      <c r="N14" s="21"/>
    </row>
    <row r="15" spans="1:14" ht="13.25" customHeight="1" x14ac:dyDescent="0.25">
      <c r="B15" s="9" t="s">
        <v>110</v>
      </c>
      <c r="C15" s="21">
        <v>21.486923720326196</v>
      </c>
      <c r="D15" s="21">
        <v>29.917474317557854</v>
      </c>
      <c r="E15" s="21">
        <v>17.30703523803631</v>
      </c>
      <c r="F15" s="21">
        <v>39.191009166908287</v>
      </c>
      <c r="G15" s="21">
        <v>24.755876594391673</v>
      </c>
      <c r="H15" s="21">
        <f t="shared" si="0"/>
        <v>132.65831903722031</v>
      </c>
      <c r="I15" s="10"/>
      <c r="J15" s="11">
        <v>5.6476140656609441E-3</v>
      </c>
      <c r="K15" s="12"/>
      <c r="L15" s="21">
        <v>7799.6841590096728</v>
      </c>
      <c r="M15" s="21">
        <v>632.83441452411137</v>
      </c>
      <c r="N15" s="21"/>
    </row>
    <row r="16" spans="1:14" ht="13.25" customHeight="1" x14ac:dyDescent="0.25">
      <c r="B16" s="9" t="s">
        <v>11</v>
      </c>
      <c r="C16" s="21">
        <v>1.8444804993221056</v>
      </c>
      <c r="D16" s="21">
        <v>3.2038007177758407</v>
      </c>
      <c r="E16" s="21">
        <v>1.348128929964818</v>
      </c>
      <c r="F16" s="21">
        <v>1.0317999341585913</v>
      </c>
      <c r="G16" s="21">
        <v>1.9176475041585117</v>
      </c>
      <c r="H16" s="21">
        <f t="shared" si="0"/>
        <v>9.345857585379866</v>
      </c>
      <c r="I16" s="10"/>
      <c r="J16" s="11">
        <v>-1.5339903299160129E-2</v>
      </c>
      <c r="K16" s="12"/>
      <c r="L16" s="21">
        <v>681.11725273929983</v>
      </c>
      <c r="M16" s="21">
        <v>229.40965063634215</v>
      </c>
      <c r="N16" s="21"/>
    </row>
    <row r="17" spans="2:14" ht="13.25" customHeight="1" x14ac:dyDescent="0.25">
      <c r="B17" s="9" t="s">
        <v>111</v>
      </c>
      <c r="C17" s="21">
        <v>0.36331594085820068</v>
      </c>
      <c r="D17" s="21">
        <v>0.63613288566791171</v>
      </c>
      <c r="E17" s="21">
        <v>0.40935019980076015</v>
      </c>
      <c r="F17" s="21">
        <v>0.19224198141316051</v>
      </c>
      <c r="G17" s="21">
        <v>1.1699373984330639</v>
      </c>
      <c r="H17" s="21">
        <f t="shared" si="0"/>
        <v>2.7709784061730969</v>
      </c>
      <c r="I17" s="10"/>
      <c r="J17" s="11">
        <v>2.6199023609892569E-2</v>
      </c>
      <c r="K17" s="12"/>
      <c r="L17" s="21">
        <v>261.83154181041056</v>
      </c>
      <c r="M17" s="21">
        <v>106.91365529212355</v>
      </c>
      <c r="N17" s="21"/>
    </row>
    <row r="18" spans="2:14" ht="13.25" customHeight="1" x14ac:dyDescent="0.25">
      <c r="B18" s="9" t="s">
        <v>112</v>
      </c>
      <c r="C18" s="21">
        <v>5.1465728224557111E-2</v>
      </c>
      <c r="D18" s="21">
        <v>1.8385736974656029E-2</v>
      </c>
      <c r="E18" s="21">
        <v>6.3881080314314914E-2</v>
      </c>
      <c r="F18" s="21">
        <v>0.13674989698240864</v>
      </c>
      <c r="G18" s="21">
        <v>0.17917365915374411</v>
      </c>
      <c r="H18" s="21">
        <f t="shared" si="0"/>
        <v>0.44965610164968078</v>
      </c>
      <c r="I18" s="10"/>
      <c r="J18" s="11">
        <v>1.5718719371557999E-2</v>
      </c>
      <c r="K18" s="12"/>
      <c r="L18" s="21">
        <v>46.711790135770414</v>
      </c>
      <c r="M18" s="21">
        <v>73.33091073119374</v>
      </c>
      <c r="N18" s="21"/>
    </row>
    <row r="19" spans="2:14" ht="13.25" customHeight="1" x14ac:dyDescent="0.25">
      <c r="B19" s="9" t="s">
        <v>113</v>
      </c>
      <c r="C19" s="21">
        <v>0.21530513848333274</v>
      </c>
      <c r="D19" s="21">
        <v>0.48221112314686454</v>
      </c>
      <c r="E19" s="21">
        <v>0.2564774266530786</v>
      </c>
      <c r="F19" s="21">
        <v>0.17906574677327913</v>
      </c>
      <c r="G19" s="21">
        <v>1.085216269812878</v>
      </c>
      <c r="H19" s="21">
        <f t="shared" si="0"/>
        <v>2.2182757048694333</v>
      </c>
      <c r="I19" s="10"/>
      <c r="J19" s="11">
        <v>3.6060978778515773E-2</v>
      </c>
      <c r="K19" s="12"/>
      <c r="L19" s="21">
        <v>165.85744168251316</v>
      </c>
      <c r="M19" s="21">
        <v>135.17313910555271</v>
      </c>
      <c r="N19" s="21"/>
    </row>
    <row r="20" spans="2:14" ht="13.25" customHeight="1" x14ac:dyDescent="0.25">
      <c r="B20" s="9" t="s">
        <v>114</v>
      </c>
      <c r="C20" s="21">
        <v>0.25507884647921086</v>
      </c>
      <c r="D20" s="21">
        <v>0.48549964198927414</v>
      </c>
      <c r="E20" s="21">
        <v>0.26901980737639952</v>
      </c>
      <c r="F20" s="21">
        <v>0.30382137735912357</v>
      </c>
      <c r="G20" s="21">
        <v>0.93159584477408508</v>
      </c>
      <c r="H20" s="21">
        <f t="shared" si="0"/>
        <v>2.2450155179780933</v>
      </c>
      <c r="I20" s="10"/>
      <c r="J20" s="11">
        <v>2.9123641203140593E-2</v>
      </c>
      <c r="K20" s="12"/>
      <c r="L20" s="21">
        <v>204.60708258225833</v>
      </c>
      <c r="M20" s="21">
        <v>121.28457770139795</v>
      </c>
      <c r="N20" s="21"/>
    </row>
    <row r="21" spans="2:14" ht="13.25" customHeight="1" x14ac:dyDescent="0.25">
      <c r="B21" s="9" t="s">
        <v>115</v>
      </c>
      <c r="C21" s="21">
        <v>7.3057204888632626E-2</v>
      </c>
      <c r="D21" s="21">
        <v>8.367471747207951E-2</v>
      </c>
      <c r="E21" s="21">
        <v>8.3172449411743857E-2</v>
      </c>
      <c r="F21" s="21">
        <v>2.2411877910572798E-2</v>
      </c>
      <c r="G21" s="21">
        <v>0.9085718837880411</v>
      </c>
      <c r="H21" s="21">
        <f t="shared" si="0"/>
        <v>1.1708881334710699</v>
      </c>
      <c r="I21" s="10"/>
      <c r="J21" s="11">
        <v>-1.7763754735566128E-2</v>
      </c>
      <c r="K21" s="12"/>
      <c r="L21" s="21">
        <v>90.615098206356393</v>
      </c>
      <c r="M21" s="21">
        <v>93.417627016862269</v>
      </c>
      <c r="N21" s="21"/>
    </row>
    <row r="22" spans="2:14" ht="13.25" customHeight="1" x14ac:dyDescent="0.25">
      <c r="B22" s="9" t="s">
        <v>116</v>
      </c>
      <c r="C22" s="21">
        <v>0.34846292082802055</v>
      </c>
      <c r="D22" s="21">
        <v>0.52999237684892075</v>
      </c>
      <c r="E22" s="21">
        <v>0.32885663018148387</v>
      </c>
      <c r="F22" s="21">
        <v>0.16475130311756606</v>
      </c>
      <c r="G22" s="21">
        <v>1.7067173412319885</v>
      </c>
      <c r="H22" s="21">
        <f t="shared" si="0"/>
        <v>3.0787805722079797</v>
      </c>
      <c r="I22" s="10"/>
      <c r="J22" s="11">
        <v>-1.7806313585819411E-2</v>
      </c>
      <c r="K22" s="12"/>
      <c r="L22" s="21">
        <v>223.91631871459407</v>
      </c>
      <c r="M22" s="21">
        <v>142.80377469042989</v>
      </c>
      <c r="N22" s="21"/>
    </row>
    <row r="23" spans="2:14" ht="13.25" customHeight="1" x14ac:dyDescent="0.25">
      <c r="B23" s="9" t="s">
        <v>117</v>
      </c>
      <c r="C23" s="21">
        <v>0.63870004152439441</v>
      </c>
      <c r="D23" s="21">
        <v>0.63145805333414817</v>
      </c>
      <c r="E23" s="21">
        <v>0.41217603082749849</v>
      </c>
      <c r="F23" s="21">
        <v>0.39851849264417905</v>
      </c>
      <c r="G23" s="21">
        <v>2.0494427008482776</v>
      </c>
      <c r="H23" s="21">
        <f t="shared" si="0"/>
        <v>4.1302953191784972</v>
      </c>
      <c r="I23" s="10"/>
      <c r="J23" s="11">
        <v>-7.8768346077207063E-4</v>
      </c>
      <c r="K23" s="12"/>
      <c r="L23" s="21">
        <v>252.68552383181168</v>
      </c>
      <c r="M23" s="21">
        <v>203.94311850832258</v>
      </c>
      <c r="N23" s="21"/>
    </row>
    <row r="24" spans="2:14" ht="13.25" customHeight="1" x14ac:dyDescent="0.25">
      <c r="B24" s="9" t="s">
        <v>118</v>
      </c>
      <c r="C24" s="21">
        <v>9.1173304388956405E-2</v>
      </c>
      <c r="D24" s="21">
        <v>0.11267412841086115</v>
      </c>
      <c r="E24" s="21">
        <v>9.777483932127333E-2</v>
      </c>
      <c r="F24" s="21">
        <v>0.13500081220219051</v>
      </c>
      <c r="G24" s="21">
        <v>0.92782237108232501</v>
      </c>
      <c r="H24" s="21">
        <f t="shared" si="0"/>
        <v>1.3644454554056065</v>
      </c>
      <c r="I24" s="10"/>
      <c r="J24" s="11">
        <v>-7.9150969485355382E-3</v>
      </c>
      <c r="K24" s="12"/>
      <c r="L24" s="21">
        <v>93.404480588546079</v>
      </c>
      <c r="M24" s="21">
        <v>95.799467270303666</v>
      </c>
      <c r="N24" s="21"/>
    </row>
    <row r="25" spans="2:14" ht="13.25" customHeight="1" x14ac:dyDescent="0.25">
      <c r="B25" s="9" t="s">
        <v>119</v>
      </c>
      <c r="C25" s="21">
        <v>0.47152553378019157</v>
      </c>
      <c r="D25" s="21">
        <v>0.57515874707083881</v>
      </c>
      <c r="E25" s="21">
        <v>0.38492877988296997</v>
      </c>
      <c r="F25" s="21">
        <v>0.28515495788391509</v>
      </c>
      <c r="G25" s="21">
        <v>1.8663353908839666</v>
      </c>
      <c r="H25" s="21">
        <f t="shared" si="0"/>
        <v>3.5831034095018817</v>
      </c>
      <c r="I25" s="10"/>
      <c r="J25" s="11">
        <v>1.5475634616990419E-3</v>
      </c>
      <c r="K25" s="12"/>
      <c r="L25" s="21">
        <v>272.11869069469861</v>
      </c>
      <c r="M25" s="21">
        <v>136.05934534734931</v>
      </c>
      <c r="N25" s="21"/>
    </row>
    <row r="26" spans="2:14" ht="13.25" customHeight="1" x14ac:dyDescent="0.25">
      <c r="B26" s="9" t="s">
        <v>120</v>
      </c>
      <c r="C26" s="21">
        <v>0.37012548543975615</v>
      </c>
      <c r="D26" s="21">
        <v>0.52737577302695138</v>
      </c>
      <c r="E26" s="21">
        <v>0.3089747942144388</v>
      </c>
      <c r="F26" s="21">
        <v>0.17499324145686304</v>
      </c>
      <c r="G26" s="21">
        <v>1.1649781721960122</v>
      </c>
      <c r="H26" s="21">
        <f t="shared" ref="H26:H31" si="1">SUM(C26:G26)</f>
        <v>2.5464474663340217</v>
      </c>
      <c r="I26" s="10"/>
      <c r="J26" s="11">
        <v>1.1065127377575701E-2</v>
      </c>
      <c r="K26" s="12"/>
      <c r="L26" s="21">
        <v>210.21220348463294</v>
      </c>
      <c r="M26" s="21">
        <v>144.47574122655186</v>
      </c>
      <c r="N26" s="21"/>
    </row>
    <row r="27" spans="2:14" ht="13.25" customHeight="1" x14ac:dyDescent="0.25">
      <c r="B27" s="9" t="s">
        <v>121</v>
      </c>
      <c r="C27" s="21">
        <v>0.2804186080237655</v>
      </c>
      <c r="D27" s="21">
        <v>0.42525922590921644</v>
      </c>
      <c r="E27" s="21">
        <v>0.23220882178206323</v>
      </c>
      <c r="F27" s="21">
        <v>0.13722234725599039</v>
      </c>
      <c r="G27" s="21">
        <v>0.78490819048896576</v>
      </c>
      <c r="H27" s="21">
        <f t="shared" si="1"/>
        <v>1.8600171934600014</v>
      </c>
      <c r="I27" s="10"/>
      <c r="J27" s="11">
        <v>1.9395133695327971E-2</v>
      </c>
      <c r="K27" s="12"/>
      <c r="L27" s="21">
        <v>151.86648306000862</v>
      </c>
      <c r="M27" s="21">
        <v>87.987533638475441</v>
      </c>
      <c r="N27" s="21"/>
    </row>
    <row r="28" spans="2:14" ht="13.25" customHeight="1" x14ac:dyDescent="0.25">
      <c r="B28" s="9" t="s">
        <v>122</v>
      </c>
      <c r="C28" s="21">
        <v>1.6430906574831603</v>
      </c>
      <c r="D28" s="21">
        <v>2.2671905331293969</v>
      </c>
      <c r="E28" s="21">
        <v>1.0762089838925544</v>
      </c>
      <c r="F28" s="21">
        <v>0.85115390397195079</v>
      </c>
      <c r="G28" s="21">
        <v>1.9320603949671333</v>
      </c>
      <c r="H28" s="21">
        <f t="shared" si="1"/>
        <v>7.7697044734441958</v>
      </c>
      <c r="I28" s="10"/>
      <c r="J28" s="11">
        <v>0.11563264227479131</v>
      </c>
      <c r="K28" s="12"/>
      <c r="L28" s="21">
        <v>592.52858903269316</v>
      </c>
      <c r="M28" s="21">
        <v>188.34348030282683</v>
      </c>
      <c r="N28" s="21"/>
    </row>
    <row r="29" spans="2:14" ht="13.25" customHeight="1" x14ac:dyDescent="0.25">
      <c r="B29" s="9" t="s">
        <v>123</v>
      </c>
      <c r="C29" s="21">
        <v>0.30644277854453883</v>
      </c>
      <c r="D29" s="21">
        <v>0.30063235363378088</v>
      </c>
      <c r="E29" s="21">
        <v>0.21732165584941118</v>
      </c>
      <c r="F29" s="21">
        <v>0.12523975594892695</v>
      </c>
      <c r="G29" s="21">
        <v>1.6158031154233417</v>
      </c>
      <c r="H29" s="21">
        <f t="shared" si="1"/>
        <v>2.5654396593999995</v>
      </c>
      <c r="I29" s="10"/>
      <c r="J29" s="11">
        <v>7.0603785310556111E-2</v>
      </c>
      <c r="K29" s="12"/>
      <c r="L29" s="21">
        <v>190.66566970485172</v>
      </c>
      <c r="M29" s="21">
        <v>103.51013556180875</v>
      </c>
      <c r="N29" s="21"/>
    </row>
    <row r="30" spans="2:14" ht="13.25" customHeight="1" x14ac:dyDescent="0.25">
      <c r="B30" s="9" t="s">
        <v>124</v>
      </c>
      <c r="C30" s="21">
        <v>2.4538294995786885</v>
      </c>
      <c r="D30" s="21">
        <v>3.3110808994623246</v>
      </c>
      <c r="E30" s="21">
        <v>1.7371733110664356</v>
      </c>
      <c r="F30" s="21">
        <v>1.292311455594539</v>
      </c>
      <c r="G30" s="21">
        <v>3.0424497712087479</v>
      </c>
      <c r="H30" s="21">
        <f t="shared" si="1"/>
        <v>11.836844936910737</v>
      </c>
      <c r="I30" s="10"/>
      <c r="J30" s="11">
        <v>8.6327999250827014E-2</v>
      </c>
      <c r="K30" s="12"/>
      <c r="L30" s="21">
        <v>758.99744536763194</v>
      </c>
      <c r="M30" s="21">
        <v>339.90033379652124</v>
      </c>
      <c r="N30" s="21"/>
    </row>
    <row r="31" spans="2:14" ht="13.25" customHeight="1" x14ac:dyDescent="0.25">
      <c r="B31" s="9" t="s">
        <v>125</v>
      </c>
      <c r="C31" s="21">
        <v>12.908806265536645</v>
      </c>
      <c r="D31" s="21">
        <v>19.310914491498657</v>
      </c>
      <c r="E31" s="21">
        <v>11.753605676541099</v>
      </c>
      <c r="F31" s="21">
        <v>7.6550827975696567</v>
      </c>
      <c r="G31" s="21">
        <v>16.339747512309174</v>
      </c>
      <c r="H31" s="21">
        <f t="shared" si="1"/>
        <v>67.968156743455239</v>
      </c>
      <c r="I31" s="10"/>
      <c r="J31" s="11">
        <v>2.3235598498110521E-2</v>
      </c>
      <c r="K31" s="12"/>
      <c r="L31" s="21">
        <v>4373.4464553195758</v>
      </c>
      <c r="M31" s="21">
        <v>528.51316680599098</v>
      </c>
      <c r="N31" s="21"/>
    </row>
    <row r="32" spans="2:14" ht="13.25" customHeight="1" x14ac:dyDescent="0.25">
      <c r="B32" s="9" t="s">
        <v>126</v>
      </c>
      <c r="C32" s="21">
        <v>0.22554791119278417</v>
      </c>
      <c r="D32" s="21">
        <v>0.24364370915838049</v>
      </c>
      <c r="E32" s="21">
        <v>0.16928091326293301</v>
      </c>
      <c r="F32" s="21">
        <v>7.2181282661469282E-2</v>
      </c>
      <c r="G32" s="21">
        <v>9.620336360042607E-2</v>
      </c>
      <c r="H32" s="21">
        <f t="shared" si="0"/>
        <v>0.80685717987599304</v>
      </c>
      <c r="I32" s="10"/>
      <c r="J32" s="11">
        <v>8.3529402891062476E-2</v>
      </c>
      <c r="K32" s="12"/>
      <c r="L32" s="21">
        <v>87.666592641984423</v>
      </c>
      <c r="M32" s="21">
        <v>88.018667311229336</v>
      </c>
      <c r="N32" s="21"/>
    </row>
    <row r="33" spans="1:14" ht="13.25" customHeight="1" x14ac:dyDescent="0.25">
      <c r="B33" s="9" t="s">
        <v>14</v>
      </c>
      <c r="C33" s="21">
        <v>1.6776719390126318</v>
      </c>
      <c r="D33" s="21">
        <v>2.2388772397743835</v>
      </c>
      <c r="E33" s="21">
        <v>1.0674413563568421</v>
      </c>
      <c r="F33" s="21">
        <v>0.67711758300988234</v>
      </c>
      <c r="G33" s="21">
        <v>1.9252118072296447</v>
      </c>
      <c r="H33" s="21">
        <f t="shared" si="0"/>
        <v>7.5863199253833846</v>
      </c>
      <c r="I33" s="10"/>
      <c r="J33" s="11">
        <v>1.5133459067393495E-2</v>
      </c>
      <c r="K33" s="12"/>
      <c r="L33" s="21">
        <v>554.15751879340826</v>
      </c>
      <c r="M33" s="21">
        <v>237.73381329618542</v>
      </c>
      <c r="N33" s="21"/>
    </row>
    <row r="34" spans="1:14" ht="13.25" customHeight="1" x14ac:dyDescent="0.25">
      <c r="B34" s="9" t="s">
        <v>127</v>
      </c>
      <c r="C34" s="21">
        <v>0.13952087424836007</v>
      </c>
      <c r="D34" s="21">
        <v>0.29128665603170439</v>
      </c>
      <c r="E34" s="21">
        <v>0.21012426577770657</v>
      </c>
      <c r="F34" s="21">
        <v>0.15548707382959662</v>
      </c>
      <c r="G34" s="21">
        <v>0.33778037639231495</v>
      </c>
      <c r="H34" s="21">
        <f t="shared" si="0"/>
        <v>1.1341992462796826</v>
      </c>
      <c r="I34" s="10"/>
      <c r="J34" s="11">
        <v>7.6860627365306744E-2</v>
      </c>
      <c r="K34" s="12"/>
      <c r="L34" s="21">
        <v>108.6616750545146</v>
      </c>
      <c r="M34" s="21">
        <v>103.38884401000438</v>
      </c>
      <c r="N34" s="21"/>
    </row>
    <row r="35" spans="1:14" ht="13.25" customHeight="1" x14ac:dyDescent="0.25">
      <c r="B35" s="56" t="s">
        <v>28</v>
      </c>
      <c r="C35" s="57">
        <f>SUM(C11:C34)</f>
        <v>70.8390371650909</v>
      </c>
      <c r="D35" s="57">
        <f t="shared" ref="D35:H35" si="2">SUM(D11:D34)</f>
        <v>97.643882021421788</v>
      </c>
      <c r="E35" s="57">
        <f t="shared" si="2"/>
        <v>61.60313259084333</v>
      </c>
      <c r="F35" s="57">
        <f t="shared" si="2"/>
        <v>65.186099146561276</v>
      </c>
      <c r="G35" s="57">
        <f t="shared" si="2"/>
        <v>94.874736917552809</v>
      </c>
      <c r="H35" s="57">
        <f t="shared" si="2"/>
        <v>390.14688784147012</v>
      </c>
      <c r="I35" s="58"/>
      <c r="J35" s="59">
        <f>'SWVisit$'!I34</f>
        <v>2.6308656967721555E-2</v>
      </c>
      <c r="K35" s="60"/>
      <c r="L35" s="57">
        <f t="shared" ref="L35" si="3">SUM(L11:L34)</f>
        <v>24724.141411832039</v>
      </c>
      <c r="M35" s="57">
        <v>360.8626180318189</v>
      </c>
      <c r="N35" s="57"/>
    </row>
    <row r="36" spans="1:14" s="1" customFormat="1" ht="13.25" customHeight="1" x14ac:dyDescent="0.3">
      <c r="A36" s="13"/>
      <c r="B36" s="62" t="s">
        <v>29</v>
      </c>
      <c r="C36" s="19">
        <v>1162.5628548728434</v>
      </c>
      <c r="D36" s="19">
        <v>1804.2041903605573</v>
      </c>
      <c r="E36" s="19">
        <v>1086.2797514269564</v>
      </c>
      <c r="F36" s="19">
        <v>1192.5267727400242</v>
      </c>
      <c r="G36" s="19">
        <v>2081.5086570693079</v>
      </c>
      <c r="H36" s="19">
        <f t="shared" ref="H36" si="4">SUM(C36:G36)</f>
        <v>7327.082226469689</v>
      </c>
      <c r="I36" s="6"/>
      <c r="J36" s="7">
        <v>3.1026947615532263E-2</v>
      </c>
      <c r="K36" s="16"/>
      <c r="L36" s="19">
        <v>438073.13731053559</v>
      </c>
      <c r="M36" s="19">
        <v>340.01303733118459</v>
      </c>
      <c r="N36" s="19"/>
    </row>
    <row r="37" spans="1:14" ht="7" customHeight="1" x14ac:dyDescent="0.25">
      <c r="B37" s="46"/>
      <c r="C37" s="47"/>
      <c r="D37" s="47"/>
      <c r="E37" s="47"/>
      <c r="F37" s="47"/>
      <c r="G37" s="47"/>
      <c r="H37" s="47"/>
      <c r="I37" s="46"/>
      <c r="J37" s="46"/>
      <c r="K37" s="46"/>
      <c r="L37" s="47"/>
      <c r="M37" s="47"/>
      <c r="N37" s="47"/>
    </row>
    <row r="38" spans="1:14" x14ac:dyDescent="0.25">
      <c r="A38" s="25"/>
      <c r="B38" s="26" t="s">
        <v>4</v>
      </c>
      <c r="C38" s="27"/>
      <c r="D38" s="27"/>
      <c r="E38" s="27"/>
      <c r="F38" s="27"/>
      <c r="G38" s="27"/>
      <c r="H38" s="27"/>
      <c r="I38" s="28"/>
      <c r="J38" s="28"/>
      <c r="K38" s="28"/>
      <c r="L38" s="27"/>
      <c r="M38" s="27"/>
      <c r="N38" s="27"/>
    </row>
    <row r="39" spans="1:14" x14ac:dyDescent="0.25">
      <c r="A39" s="25"/>
      <c r="B39" s="30" t="s">
        <v>33</v>
      </c>
      <c r="C39" s="27"/>
      <c r="D39" s="27"/>
      <c r="E39" s="27"/>
      <c r="F39" s="27"/>
      <c r="G39" s="27"/>
      <c r="H39" s="27"/>
      <c r="I39" s="28"/>
      <c r="J39" s="28"/>
      <c r="K39" s="28"/>
      <c r="L39" s="27"/>
      <c r="M39" s="27"/>
      <c r="N39" s="27"/>
    </row>
    <row r="40" spans="1:14" x14ac:dyDescent="0.25">
      <c r="A40" s="29"/>
      <c r="B40" s="30" t="s">
        <v>34</v>
      </c>
      <c r="C40" s="31"/>
      <c r="D40" s="31"/>
      <c r="E40" s="31"/>
      <c r="F40" s="31"/>
      <c r="G40" s="31"/>
      <c r="H40" s="31"/>
      <c r="I40" s="32"/>
      <c r="J40" s="32"/>
      <c r="K40" s="32"/>
      <c r="L40" s="31"/>
      <c r="M40" s="31"/>
      <c r="N40" s="31"/>
    </row>
  </sheetData>
  <mergeCells count="13">
    <mergeCell ref="L6:L8"/>
    <mergeCell ref="M6:M8"/>
    <mergeCell ref="N6:N8"/>
    <mergeCell ref="H6:H8"/>
    <mergeCell ref="I6:I8"/>
    <mergeCell ref="J6:J8"/>
    <mergeCell ref="K6:K8"/>
    <mergeCell ref="B6:B8"/>
    <mergeCell ref="C6:C8"/>
    <mergeCell ref="D6:D8"/>
    <mergeCell ref="E6:E8"/>
    <mergeCell ref="F6:F8"/>
    <mergeCell ref="G6:G8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7EDB7-6DAD-40F5-82FF-9E293796BF42}">
  <dimension ref="A1:W80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2.5" x14ac:dyDescent="0.25"/>
  <cols>
    <col min="1" max="1" width="9" style="15" customWidth="1"/>
    <col min="2" max="2" width="22.08984375" customWidth="1"/>
    <col min="3" max="7" width="11.81640625" style="17" customWidth="1"/>
    <col min="8" max="8" width="1.36328125" customWidth="1"/>
    <col min="9" max="9" width="11.81640625" customWidth="1"/>
    <col min="10" max="10" width="10.81640625" customWidth="1"/>
    <col min="12" max="12" width="1.453125" customWidth="1"/>
  </cols>
  <sheetData>
    <row r="1" spans="1:12" ht="13" x14ac:dyDescent="0.3">
      <c r="A1" s="13"/>
      <c r="B1" s="2"/>
      <c r="C1"/>
      <c r="D1"/>
      <c r="E1"/>
      <c r="F1"/>
      <c r="G1"/>
    </row>
    <row r="2" spans="1:12" x14ac:dyDescent="0.25">
      <c r="A2" s="14"/>
    </row>
    <row r="4" spans="1:12" x14ac:dyDescent="0.25">
      <c r="A4" s="14"/>
      <c r="B4" s="4" t="s">
        <v>129</v>
      </c>
      <c r="C4" s="18"/>
      <c r="D4" s="18"/>
      <c r="E4" s="18"/>
      <c r="F4" s="18"/>
      <c r="G4" s="18"/>
      <c r="H4" s="3"/>
      <c r="I4" s="3"/>
    </row>
    <row r="5" spans="1:12" x14ac:dyDescent="0.25">
      <c r="B5" s="3"/>
      <c r="C5" s="18"/>
      <c r="D5" s="18"/>
      <c r="E5" s="18"/>
      <c r="F5" s="18"/>
      <c r="G5" s="18"/>
      <c r="H5" s="3"/>
      <c r="I5" s="3"/>
    </row>
    <row r="6" spans="1:12" ht="13.25" customHeight="1" x14ac:dyDescent="0.25">
      <c r="B6" s="49" t="s">
        <v>135</v>
      </c>
      <c r="C6" s="43">
        <f t="shared" ref="C6:E6" si="0">D6-1</f>
        <v>2015</v>
      </c>
      <c r="D6" s="43">
        <f t="shared" si="0"/>
        <v>2016</v>
      </c>
      <c r="E6" s="43">
        <f t="shared" si="0"/>
        <v>2017</v>
      </c>
      <c r="F6" s="43">
        <f>G6-1</f>
        <v>2018</v>
      </c>
      <c r="G6" s="43">
        <v>2019</v>
      </c>
      <c r="H6" s="41"/>
      <c r="I6" s="41" t="s">
        <v>6</v>
      </c>
      <c r="J6" s="40" t="s">
        <v>35</v>
      </c>
      <c r="K6" s="40" t="s">
        <v>15</v>
      </c>
      <c r="L6" s="40"/>
    </row>
    <row r="7" spans="1:12" ht="13.25" customHeight="1" x14ac:dyDescent="0.25">
      <c r="B7" s="50"/>
      <c r="C7" s="51"/>
      <c r="D7" s="51"/>
      <c r="E7" s="51"/>
      <c r="F7" s="51"/>
      <c r="G7" s="51"/>
      <c r="H7" s="52"/>
      <c r="I7" s="52"/>
      <c r="J7" s="53"/>
      <c r="K7" s="53"/>
      <c r="L7" s="53"/>
    </row>
    <row r="8" spans="1:12" ht="7" customHeight="1" x14ac:dyDescent="0.25">
      <c r="B8" s="48"/>
      <c r="C8" s="37"/>
      <c r="D8" s="37"/>
      <c r="E8" s="37"/>
      <c r="F8" s="37"/>
      <c r="G8" s="37"/>
      <c r="H8" s="39"/>
      <c r="I8" s="38"/>
      <c r="J8" s="38"/>
      <c r="K8" s="38"/>
      <c r="L8" s="38"/>
    </row>
    <row r="9" spans="1:12" s="1" customFormat="1" ht="13.25" customHeight="1" x14ac:dyDescent="0.3">
      <c r="A9" s="13"/>
      <c r="B9" s="5" t="s">
        <v>2</v>
      </c>
      <c r="C9" s="20"/>
      <c r="D9" s="20"/>
      <c r="E9" s="20"/>
      <c r="F9" s="20"/>
      <c r="G9" s="20"/>
      <c r="H9" s="6"/>
      <c r="I9" s="8"/>
      <c r="J9" s="20"/>
      <c r="K9" s="20"/>
      <c r="L9" s="20"/>
    </row>
    <row r="10" spans="1:12" ht="13.25" customHeight="1" x14ac:dyDescent="0.25">
      <c r="B10" s="34" t="s">
        <v>8</v>
      </c>
      <c r="C10" s="54">
        <v>0.62179319494403607</v>
      </c>
      <c r="D10" s="54">
        <v>0.65625767580959904</v>
      </c>
      <c r="E10" s="54">
        <v>0.6626689951044612</v>
      </c>
      <c r="F10" s="54">
        <v>0.59610994267327899</v>
      </c>
      <c r="G10" s="54">
        <v>0.66369994609520555</v>
      </c>
      <c r="H10" s="10"/>
      <c r="I10" s="11">
        <f>G10/F10-1</f>
        <v>0.113385130130218</v>
      </c>
      <c r="J10" s="65">
        <f>G10/G$34</f>
        <v>1.7011540185984755E-3</v>
      </c>
      <c r="K10" s="65">
        <f>G10/G$35</f>
        <v>9.0587023372146617E-5</v>
      </c>
      <c r="L10" s="21"/>
    </row>
    <row r="11" spans="1:12" ht="13.25" customHeight="1" x14ac:dyDescent="0.25">
      <c r="B11" s="9" t="s">
        <v>107</v>
      </c>
      <c r="C11" s="54">
        <v>1.6429234393464658</v>
      </c>
      <c r="D11" s="54">
        <v>1.4643206814495688</v>
      </c>
      <c r="E11" s="54">
        <v>1.437394874286049</v>
      </c>
      <c r="F11" s="54">
        <v>1.655958638300568</v>
      </c>
      <c r="G11" s="54">
        <v>1.7239060048606756</v>
      </c>
      <c r="H11" s="10"/>
      <c r="I11" s="11">
        <f t="shared" ref="I11:I35" si="1">G11/F11-1</f>
        <v>4.1032043306249877E-2</v>
      </c>
      <c r="J11" s="65">
        <f>G11/G$34</f>
        <v>4.4186076028912393E-3</v>
      </c>
      <c r="K11" s="65">
        <f>G11/G$35</f>
        <v>2.3529234026982546E-4</v>
      </c>
      <c r="L11" s="21"/>
    </row>
    <row r="12" spans="1:12" ht="13.25" customHeight="1" x14ac:dyDescent="0.25">
      <c r="B12" s="9" t="s">
        <v>108</v>
      </c>
      <c r="C12" s="54">
        <v>1.4201883147392835</v>
      </c>
      <c r="D12" s="54">
        <v>1.3759677091156921</v>
      </c>
      <c r="E12" s="54">
        <v>1.4262770485702234</v>
      </c>
      <c r="F12" s="54">
        <v>1.516467194186208</v>
      </c>
      <c r="G12" s="54">
        <v>1.6198837833838959</v>
      </c>
      <c r="H12" s="10"/>
      <c r="I12" s="11">
        <f t="shared" si="1"/>
        <v>6.8195731232540746E-2</v>
      </c>
      <c r="J12" s="65">
        <f>G12/G$34</f>
        <v>4.1519843778482467E-3</v>
      </c>
      <c r="K12" s="65">
        <f>G12/G$35</f>
        <v>2.2109456390479929E-4</v>
      </c>
      <c r="L12" s="21"/>
    </row>
    <row r="13" spans="1:12" ht="13.25" customHeight="1" x14ac:dyDescent="0.25">
      <c r="B13" s="9" t="s">
        <v>109</v>
      </c>
      <c r="C13" s="54">
        <v>88.593035755950496</v>
      </c>
      <c r="D13" s="54">
        <v>100.37095319403349</v>
      </c>
      <c r="E13" s="54">
        <v>111.11949403205905</v>
      </c>
      <c r="F13" s="54">
        <v>113.79793874637119</v>
      </c>
      <c r="G13" s="54">
        <v>119.04979603955158</v>
      </c>
      <c r="H13" s="10"/>
      <c r="I13" s="11">
        <f t="shared" si="1"/>
        <v>4.6150724266504906E-2</v>
      </c>
      <c r="J13" s="65">
        <f>G13/G$34</f>
        <v>0.3051409603654856</v>
      </c>
      <c r="K13" s="65">
        <f>G13/G$35</f>
        <v>1.6248858719565371E-2</v>
      </c>
      <c r="L13" s="21"/>
    </row>
    <row r="14" spans="1:12" ht="13.25" customHeight="1" x14ac:dyDescent="0.25">
      <c r="B14" s="9" t="s">
        <v>110</v>
      </c>
      <c r="C14" s="54">
        <v>120.99164557299413</v>
      </c>
      <c r="D14" s="54">
        <v>134.5795113711356</v>
      </c>
      <c r="E14" s="54">
        <v>133.24554876611799</v>
      </c>
      <c r="F14" s="54">
        <v>131.91332349599625</v>
      </c>
      <c r="G14" s="54">
        <v>132.65831903722031</v>
      </c>
      <c r="H14" s="10"/>
      <c r="I14" s="11">
        <f t="shared" si="1"/>
        <v>5.6476140656609441E-3</v>
      </c>
      <c r="J14" s="65">
        <f>G14/G$34</f>
        <v>0.34002147183889336</v>
      </c>
      <c r="K14" s="65">
        <f>G14/G$35</f>
        <v>1.8106257681404937E-2</v>
      </c>
      <c r="L14" s="21"/>
    </row>
    <row r="15" spans="1:12" ht="13.25" customHeight="1" x14ac:dyDescent="0.25">
      <c r="B15" s="9" t="s">
        <v>11</v>
      </c>
      <c r="C15" s="54">
        <v>11.778583467726838</v>
      </c>
      <c r="D15" s="54">
        <v>10.266968473019533</v>
      </c>
      <c r="E15" s="54">
        <v>9.9669326813193031</v>
      </c>
      <c r="F15" s="54">
        <v>9.4914555963968663</v>
      </c>
      <c r="G15" s="54">
        <v>9.345857585379866</v>
      </c>
      <c r="H15" s="10"/>
      <c r="I15" s="11">
        <f t="shared" si="1"/>
        <v>-1.5339903299160129E-2</v>
      </c>
      <c r="J15" s="65">
        <f>G15/G$34</f>
        <v>2.3954715202489079E-2</v>
      </c>
      <c r="K15" s="65">
        <f>G15/G$35</f>
        <v>1.2755966374571857E-3</v>
      </c>
      <c r="L15" s="21"/>
    </row>
    <row r="16" spans="1:12" ht="13.25" customHeight="1" x14ac:dyDescent="0.25">
      <c r="B16" s="9" t="s">
        <v>111</v>
      </c>
      <c r="C16" s="54">
        <v>2.2433065886357295</v>
      </c>
      <c r="D16" s="54">
        <v>2.4725334316765553</v>
      </c>
      <c r="E16" s="54">
        <v>2.6025293191782133</v>
      </c>
      <c r="F16" s="54">
        <v>2.7002348885750629</v>
      </c>
      <c r="G16" s="54">
        <v>2.7709784061730969</v>
      </c>
      <c r="H16" s="10"/>
      <c r="I16" s="11">
        <f t="shared" si="1"/>
        <v>2.6199023609892569E-2</v>
      </c>
      <c r="J16" s="65">
        <f>G16/G$34</f>
        <v>7.1023978212509517E-3</v>
      </c>
      <c r="K16" s="65">
        <f>G16/G$35</f>
        <v>3.7820507161485999E-4</v>
      </c>
      <c r="L16" s="21"/>
    </row>
    <row r="17" spans="2:12" ht="13.25" customHeight="1" x14ac:dyDescent="0.25">
      <c r="B17" s="9" t="s">
        <v>112</v>
      </c>
      <c r="C17" s="54">
        <v>0.47419394939807447</v>
      </c>
      <c r="D17" s="54">
        <v>0.45812772436947352</v>
      </c>
      <c r="E17" s="54">
        <v>0.45565943738222314</v>
      </c>
      <c r="F17" s="54">
        <v>0.44269746443965363</v>
      </c>
      <c r="G17" s="54">
        <v>0.44965610164968078</v>
      </c>
      <c r="H17" s="10"/>
      <c r="I17" s="11">
        <f t="shared" si="1"/>
        <v>1.5718719371557999E-2</v>
      </c>
      <c r="J17" s="65">
        <f>G17/G$34</f>
        <v>1.1525302793966956E-3</v>
      </c>
      <c r="K17" s="65">
        <f>G17/G$35</f>
        <v>6.1372624827251307E-5</v>
      </c>
      <c r="L17" s="21"/>
    </row>
    <row r="18" spans="2:12" ht="13.25" customHeight="1" x14ac:dyDescent="0.25">
      <c r="B18" s="9" t="s">
        <v>113</v>
      </c>
      <c r="C18" s="54">
        <v>1.8813870719661945</v>
      </c>
      <c r="D18" s="54">
        <v>1.9448756890265884</v>
      </c>
      <c r="E18" s="54">
        <v>1.9517721053073276</v>
      </c>
      <c r="F18" s="54">
        <v>2.1410667425045888</v>
      </c>
      <c r="G18" s="54">
        <v>2.2182757048694328</v>
      </c>
      <c r="H18" s="10"/>
      <c r="I18" s="11">
        <f t="shared" si="1"/>
        <v>3.6060978778515773E-2</v>
      </c>
      <c r="J18" s="65">
        <f>G18/G$34</f>
        <v>5.6857449693941764E-3</v>
      </c>
      <c r="K18" s="65">
        <f>G18/G$35</f>
        <v>3.027678310132741E-4</v>
      </c>
      <c r="L18" s="21"/>
    </row>
    <row r="19" spans="2:12" ht="13.25" customHeight="1" x14ac:dyDescent="0.25">
      <c r="B19" s="9" t="s">
        <v>114</v>
      </c>
      <c r="C19" s="54">
        <v>2.0858667152703316</v>
      </c>
      <c r="D19" s="54">
        <v>2.1332189530665722</v>
      </c>
      <c r="E19" s="54">
        <v>2.0197603607883878</v>
      </c>
      <c r="F19" s="54">
        <v>2.1814827957440204</v>
      </c>
      <c r="G19" s="54">
        <v>2.2450155179780933</v>
      </c>
      <c r="H19" s="10"/>
      <c r="I19" s="11">
        <f t="shared" si="1"/>
        <v>2.9123641203140593E-2</v>
      </c>
      <c r="J19" s="65">
        <f>G19/G$34</f>
        <v>5.7542827789781549E-3</v>
      </c>
      <c r="K19" s="65">
        <f>G19/G$35</f>
        <v>3.0641749241417103E-4</v>
      </c>
      <c r="L19" s="21"/>
    </row>
    <row r="20" spans="2:12" ht="13.25" customHeight="1" x14ac:dyDescent="0.25">
      <c r="B20" s="9" t="s">
        <v>115</v>
      </c>
      <c r="C20" s="54">
        <v>1.2535784185330867</v>
      </c>
      <c r="D20" s="54">
        <v>1.1339851911596688</v>
      </c>
      <c r="E20" s="54">
        <v>1.1209434484708103</v>
      </c>
      <c r="F20" s="54">
        <v>1.1920636599557044</v>
      </c>
      <c r="G20" s="54">
        <v>1.1708881334710699</v>
      </c>
      <c r="H20" s="10"/>
      <c r="I20" s="11">
        <f t="shared" si="1"/>
        <v>-1.7763754735566128E-2</v>
      </c>
      <c r="J20" s="65">
        <f>G20/G$34</f>
        <v>3.0011469268642261E-3</v>
      </c>
      <c r="K20" s="65">
        <f>G20/G$35</f>
        <v>1.5981208275960587E-4</v>
      </c>
      <c r="L20" s="21"/>
    </row>
    <row r="21" spans="2:12" ht="13.25" customHeight="1" x14ac:dyDescent="0.25">
      <c r="B21" s="9" t="s">
        <v>116</v>
      </c>
      <c r="C21" s="54">
        <v>3.0287397409411589</v>
      </c>
      <c r="D21" s="54">
        <v>2.7770117858488295</v>
      </c>
      <c r="E21" s="54">
        <v>2.8876156562416102</v>
      </c>
      <c r="F21" s="54">
        <v>3.1345961746588653</v>
      </c>
      <c r="G21" s="54">
        <v>3.0787805722079797</v>
      </c>
      <c r="H21" s="10"/>
      <c r="I21" s="11">
        <f t="shared" si="1"/>
        <v>-1.7806313585819411E-2</v>
      </c>
      <c r="J21" s="65">
        <f>G21/G$34</f>
        <v>7.8913370019216781E-3</v>
      </c>
      <c r="K21" s="65">
        <f>G21/G$35</f>
        <v>4.2021634820550111E-4</v>
      </c>
      <c r="L21" s="21"/>
    </row>
    <row r="22" spans="2:12" ht="13.25" customHeight="1" x14ac:dyDescent="0.25">
      <c r="B22" s="9" t="s">
        <v>117</v>
      </c>
      <c r="C22" s="54">
        <v>3.9124569298842</v>
      </c>
      <c r="D22" s="54">
        <v>3.8656412634466775</v>
      </c>
      <c r="E22" s="54">
        <v>3.9830583696047324</v>
      </c>
      <c r="F22" s="54">
        <v>4.1335512491316919</v>
      </c>
      <c r="G22" s="54">
        <v>4.1302953191784972</v>
      </c>
      <c r="H22" s="10"/>
      <c r="I22" s="11">
        <f t="shared" si="1"/>
        <v>-7.8768346077207063E-4</v>
      </c>
      <c r="J22" s="65">
        <f>G22/G$34</f>
        <v>1.0586513561673663E-2</v>
      </c>
      <c r="K22" s="65">
        <f>G22/G$35</f>
        <v>5.6373540605745296E-4</v>
      </c>
      <c r="L22" s="21"/>
    </row>
    <row r="23" spans="2:12" ht="13.25" customHeight="1" x14ac:dyDescent="0.25">
      <c r="B23" s="9" t="s">
        <v>118</v>
      </c>
      <c r="C23" s="54">
        <v>1.364874295161955</v>
      </c>
      <c r="D23" s="54">
        <v>1.290841685226831</v>
      </c>
      <c r="E23" s="54">
        <v>1.2495039330945412</v>
      </c>
      <c r="F23" s="54">
        <v>1.3753313362685307</v>
      </c>
      <c r="G23" s="54">
        <v>1.3644454554056062</v>
      </c>
      <c r="H23" s="10"/>
      <c r="I23" s="11">
        <f t="shared" si="1"/>
        <v>-7.9150969485355382E-3</v>
      </c>
      <c r="J23" s="65">
        <f>G23/G$34</f>
        <v>3.4972608982082325E-3</v>
      </c>
      <c r="K23" s="65">
        <f>G23/G$35</f>
        <v>1.8623031851371693E-4</v>
      </c>
      <c r="L23" s="21"/>
    </row>
    <row r="24" spans="2:12" ht="13.25" customHeight="1" x14ac:dyDescent="0.25">
      <c r="B24" s="9" t="s">
        <v>119</v>
      </c>
      <c r="C24" s="54">
        <v>3.7938456906614775</v>
      </c>
      <c r="D24" s="54">
        <v>3.4915818975825164</v>
      </c>
      <c r="E24" s="54">
        <v>3.4448899350465627</v>
      </c>
      <c r="F24" s="54">
        <v>3.5775668976892345</v>
      </c>
      <c r="G24" s="54">
        <v>3.5831034095018821</v>
      </c>
      <c r="H24" s="10"/>
      <c r="I24" s="11">
        <f t="shared" ref="I24:I30" si="2">G24/F24-1</f>
        <v>1.5475634616990419E-3</v>
      </c>
      <c r="J24" s="65">
        <f t="shared" ref="J24:J30" si="3">G24/G$34</f>
        <v>9.1839856248137446E-3</v>
      </c>
      <c r="K24" s="65">
        <f t="shared" ref="K24:K30" si="4">G24/G$35</f>
        <v>4.890503219278625E-4</v>
      </c>
      <c r="L24" s="21"/>
    </row>
    <row r="25" spans="2:12" ht="13.25" customHeight="1" x14ac:dyDescent="0.25">
      <c r="B25" s="9" t="s">
        <v>120</v>
      </c>
      <c r="C25" s="54">
        <v>2.669329708234577</v>
      </c>
      <c r="D25" s="54">
        <v>2.4983286013038839</v>
      </c>
      <c r="E25" s="54">
        <v>2.4548601553550489</v>
      </c>
      <c r="F25" s="54">
        <v>2.5185790681346161</v>
      </c>
      <c r="G25" s="54">
        <v>2.5464474663340217</v>
      </c>
      <c r="H25" s="10"/>
      <c r="I25" s="11">
        <f t="shared" si="2"/>
        <v>1.1065127377575701E-2</v>
      </c>
      <c r="J25" s="65">
        <f t="shared" si="3"/>
        <v>6.5268942177714607E-3</v>
      </c>
      <c r="K25" s="65">
        <f t="shared" si="4"/>
        <v>3.4755931126089618E-4</v>
      </c>
      <c r="L25" s="21"/>
    </row>
    <row r="26" spans="2:12" ht="13.25" customHeight="1" x14ac:dyDescent="0.25">
      <c r="B26" s="9" t="s">
        <v>121</v>
      </c>
      <c r="C26" s="54">
        <v>1.83009369289581</v>
      </c>
      <c r="D26" s="54">
        <v>1.652163213561278</v>
      </c>
      <c r="E26" s="54">
        <v>1.6165304449989755</v>
      </c>
      <c r="F26" s="54">
        <v>1.8246282839485426</v>
      </c>
      <c r="G26" s="54">
        <v>1.8600171934600016</v>
      </c>
      <c r="H26" s="10"/>
      <c r="I26" s="11">
        <f t="shared" si="2"/>
        <v>1.9395133695327971E-2</v>
      </c>
      <c r="J26" s="65">
        <f t="shared" si="3"/>
        <v>4.7674792531365506E-3</v>
      </c>
      <c r="K26" s="65">
        <f t="shared" si="4"/>
        <v>2.5386987292656176E-4</v>
      </c>
      <c r="L26" s="21"/>
    </row>
    <row r="27" spans="2:12" ht="13.25" customHeight="1" x14ac:dyDescent="0.25">
      <c r="B27" s="9" t="s">
        <v>122</v>
      </c>
      <c r="C27" s="54">
        <v>6.8892380201765153</v>
      </c>
      <c r="D27" s="54">
        <v>6.6552396508039413</v>
      </c>
      <c r="E27" s="54">
        <v>6.6795325607463525</v>
      </c>
      <c r="F27" s="54">
        <v>6.9643932769855637</v>
      </c>
      <c r="G27" s="54">
        <v>7.7697044734441967</v>
      </c>
      <c r="H27" s="10"/>
      <c r="I27" s="11">
        <f t="shared" si="2"/>
        <v>0.11563264227479131</v>
      </c>
      <c r="J27" s="65">
        <f t="shared" si="3"/>
        <v>1.9914818535221254E-2</v>
      </c>
      <c r="K27" s="65">
        <f t="shared" si="4"/>
        <v>1.060470781821638E-3</v>
      </c>
      <c r="L27" s="21"/>
    </row>
    <row r="28" spans="2:12" ht="13.25" customHeight="1" x14ac:dyDescent="0.25">
      <c r="B28" s="9" t="s">
        <v>123</v>
      </c>
      <c r="C28" s="54">
        <v>2.3193582157805626</v>
      </c>
      <c r="D28" s="54">
        <v>2.1902148223431528</v>
      </c>
      <c r="E28" s="54">
        <v>2.2178185292865216</v>
      </c>
      <c r="F28" s="54">
        <v>2.3962549867650877</v>
      </c>
      <c r="G28" s="54">
        <v>2.5654396593999995</v>
      </c>
      <c r="H28" s="10"/>
      <c r="I28" s="11">
        <f t="shared" si="2"/>
        <v>7.0603785310556111E-2</v>
      </c>
      <c r="J28" s="65">
        <f t="shared" si="3"/>
        <v>6.5755738142461474E-3</v>
      </c>
      <c r="K28" s="65">
        <f t="shared" si="4"/>
        <v>3.5015151613793148E-4</v>
      </c>
      <c r="L28" s="21"/>
    </row>
    <row r="29" spans="2:12" ht="13.25" customHeight="1" x14ac:dyDescent="0.25">
      <c r="B29" s="9" t="s">
        <v>124</v>
      </c>
      <c r="C29" s="54">
        <v>10.671798769963289</v>
      </c>
      <c r="D29" s="54">
        <v>10.553005265336253</v>
      </c>
      <c r="E29" s="54">
        <v>10.413986276810185</v>
      </c>
      <c r="F29" s="54">
        <v>10.89619796698039</v>
      </c>
      <c r="G29" s="54">
        <v>11.836844936910735</v>
      </c>
      <c r="H29" s="10"/>
      <c r="I29" s="11">
        <f t="shared" si="2"/>
        <v>8.6327999250827014E-2</v>
      </c>
      <c r="J29" s="65">
        <f t="shared" si="3"/>
        <v>3.0339457537132644E-2</v>
      </c>
      <c r="K29" s="65">
        <f t="shared" si="4"/>
        <v>1.6155863131539193E-3</v>
      </c>
      <c r="L29" s="21"/>
    </row>
    <row r="30" spans="2:12" ht="13.25" customHeight="1" x14ac:dyDescent="0.25">
      <c r="B30" s="9" t="s">
        <v>125</v>
      </c>
      <c r="C30" s="54">
        <v>76.528523329623255</v>
      </c>
      <c r="D30" s="54">
        <v>69.836725812068096</v>
      </c>
      <c r="E30" s="54">
        <v>66.236019844616735</v>
      </c>
      <c r="F30" s="54">
        <v>66.424738196381981</v>
      </c>
      <c r="G30" s="54">
        <v>67.968156743455225</v>
      </c>
      <c r="H30" s="10"/>
      <c r="I30" s="11">
        <f t="shared" si="2"/>
        <v>2.3235598498110521E-2</v>
      </c>
      <c r="J30" s="65">
        <f t="shared" si="3"/>
        <v>0.17421171067004124</v>
      </c>
      <c r="K30" s="65">
        <f t="shared" si="4"/>
        <v>9.2768321584252439E-3</v>
      </c>
      <c r="L30" s="21"/>
    </row>
    <row r="31" spans="2:12" ht="13.25" customHeight="1" x14ac:dyDescent="0.25">
      <c r="B31" s="9" t="s">
        <v>126</v>
      </c>
      <c r="C31" s="54">
        <v>0.71552297131770526</v>
      </c>
      <c r="D31" s="54">
        <v>0.73928719475996141</v>
      </c>
      <c r="E31" s="54">
        <v>0.71010860393063457</v>
      </c>
      <c r="F31" s="54">
        <v>0.74465646961046428</v>
      </c>
      <c r="G31" s="54">
        <v>0.80685717987599304</v>
      </c>
      <c r="H31" s="10"/>
      <c r="I31" s="11">
        <f t="shared" si="1"/>
        <v>8.3529402891062476E-2</v>
      </c>
      <c r="J31" s="65">
        <f>G31/G$34</f>
        <v>2.0680856493307371E-3</v>
      </c>
      <c r="K31" s="65">
        <f>G31/G$35</f>
        <v>1.1012625606108796E-4</v>
      </c>
      <c r="L31" s="21"/>
    </row>
    <row r="32" spans="2:12" ht="13.25" customHeight="1" x14ac:dyDescent="0.25">
      <c r="B32" s="9" t="s">
        <v>14</v>
      </c>
      <c r="C32" s="54">
        <v>5.6082535589916125</v>
      </c>
      <c r="D32" s="54">
        <v>5.7611188995237548</v>
      </c>
      <c r="E32" s="54">
        <v>6.8670148905045441</v>
      </c>
      <c r="F32" s="54">
        <v>7.4732241929578027</v>
      </c>
      <c r="G32" s="54">
        <v>7.5863199253833837</v>
      </c>
      <c r="H32" s="10"/>
      <c r="I32" s="11">
        <f t="shared" si="1"/>
        <v>1.5133459067393495E-2</v>
      </c>
      <c r="J32" s="65">
        <f>G32/G$34</f>
        <v>1.9444778778976091E-2</v>
      </c>
      <c r="K32" s="65">
        <f>G32/G$35</f>
        <v>1.0354410067869833E-3</v>
      </c>
      <c r="L32" s="21"/>
    </row>
    <row r="33" spans="1:12" ht="13.25" customHeight="1" x14ac:dyDescent="0.25">
      <c r="B33" s="9" t="s">
        <v>127</v>
      </c>
      <c r="C33" s="54">
        <v>1.0470414574903582</v>
      </c>
      <c r="D33" s="54">
        <v>1.0159957339418249</v>
      </c>
      <c r="E33" s="54">
        <v>0.95927279295493584</v>
      </c>
      <c r="F33" s="54">
        <v>1.0532460909585515</v>
      </c>
      <c r="G33" s="54">
        <v>1.1341992462796826</v>
      </c>
      <c r="H33" s="10"/>
      <c r="I33" s="11">
        <f t="shared" si="1"/>
        <v>7.6860627365306744E-2</v>
      </c>
      <c r="J33" s="65">
        <f>G33/G$34</f>
        <v>2.9071082754363689E-3</v>
      </c>
      <c r="K33" s="65">
        <f>G33/G$35</f>
        <v>1.5480449295783195E-4</v>
      </c>
      <c r="L33" s="21"/>
    </row>
    <row r="34" spans="1:12" ht="13.25" customHeight="1" x14ac:dyDescent="0.25">
      <c r="B34" s="56" t="s">
        <v>28</v>
      </c>
      <c r="C34" s="69">
        <f>SUM(C10:C33)</f>
        <v>353.36557887062713</v>
      </c>
      <c r="D34" s="69">
        <f t="shared" ref="D34:G34" si="5">SUM(D10:D33)</f>
        <v>369.18387591960942</v>
      </c>
      <c r="E34" s="69">
        <f t="shared" si="5"/>
        <v>375.7291930617755</v>
      </c>
      <c r="F34" s="69">
        <f t="shared" si="5"/>
        <v>380.14576335561458</v>
      </c>
      <c r="G34" s="69">
        <f t="shared" si="5"/>
        <v>390.14688784147012</v>
      </c>
      <c r="H34" s="58"/>
      <c r="I34" s="59">
        <f t="shared" si="1"/>
        <v>2.6308656967721555E-2</v>
      </c>
      <c r="J34" s="60">
        <f>G34/G$34</f>
        <v>1</v>
      </c>
      <c r="K34" s="61">
        <f>G34/G$35</f>
        <v>5.3250336172840057E-2</v>
      </c>
      <c r="L34" s="57"/>
    </row>
    <row r="35" spans="1:12" s="1" customFormat="1" ht="13.25" customHeight="1" x14ac:dyDescent="0.3">
      <c r="A35" s="13"/>
      <c r="B35" s="62" t="s">
        <v>29</v>
      </c>
      <c r="C35" s="63">
        <v>6550.4189953125542</v>
      </c>
      <c r="D35" s="63">
        <v>6690.546082732998</v>
      </c>
      <c r="E35" s="63">
        <v>6793.5818895776074</v>
      </c>
      <c r="F35" s="63">
        <v>7106.6965941776525</v>
      </c>
      <c r="G35" s="63">
        <v>7326.6558651410296</v>
      </c>
      <c r="H35" s="6"/>
      <c r="I35" s="7">
        <f t="shared" si="1"/>
        <v>3.095098658687423E-2</v>
      </c>
      <c r="J35" s="64"/>
      <c r="K35" s="64">
        <f>G35/G$35</f>
        <v>1</v>
      </c>
      <c r="L35" s="19"/>
    </row>
    <row r="36" spans="1:12" ht="7" customHeight="1" x14ac:dyDescent="0.25">
      <c r="B36" s="46"/>
      <c r="C36" s="47"/>
      <c r="D36" s="47"/>
      <c r="E36" s="47"/>
      <c r="F36" s="47"/>
      <c r="G36" s="47"/>
      <c r="H36" s="46"/>
      <c r="I36" s="46"/>
      <c r="J36" s="47"/>
      <c r="K36" s="47"/>
      <c r="L36" s="47"/>
    </row>
    <row r="37" spans="1:12" x14ac:dyDescent="0.25">
      <c r="A37" s="25"/>
      <c r="B37" s="26"/>
      <c r="C37" s="27"/>
      <c r="D37" s="27"/>
      <c r="E37" s="27"/>
      <c r="F37" s="27"/>
      <c r="G37" s="27"/>
      <c r="H37" s="28"/>
      <c r="I37" s="28"/>
      <c r="J37" s="27"/>
      <c r="K37" s="27"/>
      <c r="L37" s="27"/>
    </row>
    <row r="38" spans="1:12" x14ac:dyDescent="0.25">
      <c r="A38" s="25"/>
      <c r="B38" s="30"/>
      <c r="C38" s="27"/>
      <c r="D38" s="27"/>
      <c r="E38" s="27"/>
      <c r="F38" s="27"/>
      <c r="G38" s="27"/>
      <c r="H38" s="28"/>
      <c r="I38" s="28"/>
      <c r="J38" s="27"/>
      <c r="K38" s="27"/>
      <c r="L38" s="27"/>
    </row>
    <row r="39" spans="1:12" x14ac:dyDescent="0.25">
      <c r="A39" s="29"/>
      <c r="B39" s="30"/>
      <c r="C39" s="31"/>
      <c r="D39" s="31"/>
      <c r="E39" s="31"/>
      <c r="F39" s="31"/>
      <c r="G39" s="31"/>
      <c r="H39" s="32"/>
      <c r="I39" s="32"/>
      <c r="J39" s="31"/>
      <c r="K39" s="31"/>
      <c r="L39" s="31"/>
    </row>
    <row r="50" spans="2:2" x14ac:dyDescent="0.25">
      <c r="B50" s="15" t="str">
        <f>B10</f>
        <v>Clark County</v>
      </c>
    </row>
    <row r="51" spans="2:2" x14ac:dyDescent="0.25">
      <c r="B51" s="15" t="str">
        <f t="shared" ref="A51:B51" si="6">B11</f>
        <v>Comanche County</v>
      </c>
    </row>
    <row r="52" spans="2:2" x14ac:dyDescent="0.25">
      <c r="B52" s="15" t="str">
        <f t="shared" ref="A52:B52" si="7">B12</f>
        <v>Edwards County</v>
      </c>
    </row>
    <row r="53" spans="2:2" x14ac:dyDescent="0.25">
      <c r="B53" s="15" t="str">
        <f t="shared" ref="A53:B53" si="8">B13</f>
        <v>Finney County</v>
      </c>
    </row>
    <row r="54" spans="2:2" x14ac:dyDescent="0.25">
      <c r="B54" s="15" t="str">
        <f t="shared" ref="A54:B54" si="9">B14</f>
        <v>Ford County</v>
      </c>
    </row>
    <row r="55" spans="2:2" x14ac:dyDescent="0.25">
      <c r="B55" s="15" t="str">
        <f t="shared" ref="A55:B55" si="10">B15</f>
        <v>Grant County</v>
      </c>
    </row>
    <row r="56" spans="2:2" x14ac:dyDescent="0.25">
      <c r="B56" s="15" t="str">
        <f t="shared" ref="A56:B56" si="11">B16</f>
        <v>Gray County</v>
      </c>
    </row>
    <row r="57" spans="2:2" x14ac:dyDescent="0.25">
      <c r="B57" s="15" t="str">
        <f t="shared" ref="A57:B57" si="12">B17</f>
        <v>Greeley County</v>
      </c>
    </row>
    <row r="58" spans="2:2" x14ac:dyDescent="0.25">
      <c r="B58" s="15" t="str">
        <f t="shared" ref="A58:B58" si="13">B18</f>
        <v>Hamilton County</v>
      </c>
    </row>
    <row r="59" spans="2:2" x14ac:dyDescent="0.25">
      <c r="B59" s="15" t="str">
        <f t="shared" ref="A59:B59" si="14">B19</f>
        <v>Haskell County</v>
      </c>
    </row>
    <row r="60" spans="2:2" x14ac:dyDescent="0.25">
      <c r="B60" s="15" t="str">
        <f t="shared" ref="A60:B60" si="15">B20</f>
        <v>Hodgeman County</v>
      </c>
    </row>
    <row r="61" spans="2:2" x14ac:dyDescent="0.25">
      <c r="B61" s="15" t="str">
        <f t="shared" ref="A61:B61" si="16">B21</f>
        <v>Kearny County</v>
      </c>
    </row>
    <row r="62" spans="2:2" x14ac:dyDescent="0.25">
      <c r="B62" s="15" t="str">
        <f t="shared" ref="A62:B62" si="17">B22</f>
        <v>Kiowa County</v>
      </c>
    </row>
    <row r="63" spans="2:2" x14ac:dyDescent="0.25">
      <c r="B63" s="15" t="str">
        <f t="shared" ref="A63:B63" si="18">B23</f>
        <v>Lane County</v>
      </c>
    </row>
    <row r="64" spans="2:2" x14ac:dyDescent="0.25">
      <c r="B64" s="15" t="str">
        <f t="shared" ref="A64:B64" si="19">B24</f>
        <v>Meade County</v>
      </c>
    </row>
    <row r="65" spans="2:2" x14ac:dyDescent="0.25">
      <c r="B65" s="15" t="str">
        <f t="shared" ref="A65:B65" si="20">B25</f>
        <v>Morton County</v>
      </c>
    </row>
    <row r="66" spans="2:2" x14ac:dyDescent="0.25">
      <c r="B66" s="15" t="str">
        <f t="shared" ref="A66:B66" si="21">B26</f>
        <v>Ness County</v>
      </c>
    </row>
    <row r="67" spans="2:2" x14ac:dyDescent="0.25">
      <c r="B67" s="15" t="str">
        <f t="shared" ref="A67:B67" si="22">B27</f>
        <v>Pawnee County</v>
      </c>
    </row>
    <row r="68" spans="2:2" x14ac:dyDescent="0.25">
      <c r="B68" s="15" t="str">
        <f t="shared" ref="A68:B68" si="23">B28</f>
        <v>Rush County</v>
      </c>
    </row>
    <row r="69" spans="2:2" x14ac:dyDescent="0.25">
      <c r="B69" s="15" t="str">
        <f t="shared" ref="A69:B69" si="24">B29</f>
        <v>Scott County</v>
      </c>
    </row>
    <row r="70" spans="2:2" x14ac:dyDescent="0.25">
      <c r="B70" s="15" t="str">
        <f t="shared" ref="A70:B70" si="25">B30</f>
        <v>Seward County</v>
      </c>
    </row>
    <row r="71" spans="2:2" x14ac:dyDescent="0.25">
      <c r="B71" s="15" t="str">
        <f t="shared" ref="A71:B71" si="26">B31</f>
        <v>Stanton County</v>
      </c>
    </row>
    <row r="72" spans="2:2" x14ac:dyDescent="0.25">
      <c r="B72" s="15" t="str">
        <f t="shared" ref="A72:B72" si="27">B32</f>
        <v>Stevens County</v>
      </c>
    </row>
    <row r="73" spans="2:2" x14ac:dyDescent="0.25">
      <c r="B73" s="15" t="str">
        <f t="shared" ref="A73:B73" si="28">B33</f>
        <v>Wichita County</v>
      </c>
    </row>
    <row r="74" spans="2:2" x14ac:dyDescent="0.25">
      <c r="B74" s="15" t="str">
        <f t="shared" ref="A74:B74" si="29">B34</f>
        <v>Region Total</v>
      </c>
    </row>
    <row r="75" spans="2:2" x14ac:dyDescent="0.25">
      <c r="B75" s="15" t="str">
        <f t="shared" ref="A75:B75" si="30">B35</f>
        <v>State Total</v>
      </c>
    </row>
    <row r="76" spans="2:2" x14ac:dyDescent="0.25">
      <c r="B76" s="15"/>
    </row>
    <row r="77" spans="2:2" x14ac:dyDescent="0.25">
      <c r="B77" s="15"/>
    </row>
    <row r="78" spans="2:2" x14ac:dyDescent="0.25">
      <c r="B78" s="15"/>
    </row>
    <row r="79" spans="2:2" x14ac:dyDescent="0.25">
      <c r="B79" s="15"/>
    </row>
    <row r="80" spans="2:2" x14ac:dyDescent="0.25">
      <c r="B80" s="15"/>
    </row>
  </sheetData>
  <mergeCells count="11">
    <mergeCell ref="H6:H7"/>
    <mergeCell ref="I6:I7"/>
    <mergeCell ref="J6:J7"/>
    <mergeCell ref="K6:K7"/>
    <mergeCell ref="L6:L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5A3C5-CA6C-4D06-853C-7A55159CF45C}">
  <dimension ref="A1:W39"/>
  <sheetViews>
    <sheetView zoomScaleNormal="100" workbookViewId="0"/>
  </sheetViews>
  <sheetFormatPr defaultRowHeight="12.5" x14ac:dyDescent="0.25"/>
  <cols>
    <col min="1" max="1" width="9" style="15" customWidth="1"/>
    <col min="2" max="2" width="22.08984375" customWidth="1"/>
    <col min="3" max="7" width="11.81640625" style="17" customWidth="1"/>
    <col min="8" max="8" width="1.36328125" customWidth="1"/>
    <col min="9" max="9" width="11.81640625" customWidth="1"/>
    <col min="10" max="10" width="10.81640625" customWidth="1"/>
    <col min="12" max="12" width="1.453125" customWidth="1"/>
  </cols>
  <sheetData>
    <row r="1" spans="1:12" ht="13" x14ac:dyDescent="0.3">
      <c r="A1" s="13"/>
      <c r="B1" s="2"/>
      <c r="C1"/>
      <c r="D1"/>
      <c r="E1"/>
      <c r="F1"/>
      <c r="G1"/>
    </row>
    <row r="2" spans="1:12" x14ac:dyDescent="0.25">
      <c r="A2" s="14"/>
    </row>
    <row r="4" spans="1:12" x14ac:dyDescent="0.25">
      <c r="A4" s="14"/>
      <c r="B4" s="4" t="s">
        <v>129</v>
      </c>
      <c r="C4" s="18"/>
      <c r="D4" s="18"/>
      <c r="E4" s="18"/>
      <c r="F4" s="18"/>
      <c r="G4" s="18"/>
      <c r="H4" s="3"/>
      <c r="I4" s="3"/>
    </row>
    <row r="5" spans="1:12" x14ac:dyDescent="0.25">
      <c r="B5" s="3"/>
      <c r="C5" s="18"/>
      <c r="D5" s="18"/>
      <c r="E5" s="18"/>
      <c r="F5" s="18"/>
      <c r="G5" s="18"/>
      <c r="H5" s="3"/>
      <c r="I5" s="3"/>
    </row>
    <row r="6" spans="1:12" ht="13.25" customHeight="1" x14ac:dyDescent="0.25">
      <c r="B6" s="49"/>
      <c r="C6" s="43">
        <f t="shared" ref="C6:E6" si="0">D6-1</f>
        <v>2015</v>
      </c>
      <c r="D6" s="43">
        <f t="shared" si="0"/>
        <v>2016</v>
      </c>
      <c r="E6" s="43">
        <f t="shared" si="0"/>
        <v>2017</v>
      </c>
      <c r="F6" s="43">
        <f>G6-1</f>
        <v>2018</v>
      </c>
      <c r="G6" s="43">
        <v>2019</v>
      </c>
      <c r="H6" s="41"/>
      <c r="I6" s="41" t="s">
        <v>6</v>
      </c>
      <c r="J6" s="40" t="s">
        <v>35</v>
      </c>
      <c r="K6" s="40" t="s">
        <v>15</v>
      </c>
      <c r="L6" s="40"/>
    </row>
    <row r="7" spans="1:12" ht="13.25" customHeight="1" x14ac:dyDescent="0.25">
      <c r="B7" s="50"/>
      <c r="C7" s="51"/>
      <c r="D7" s="51"/>
      <c r="E7" s="51"/>
      <c r="F7" s="51"/>
      <c r="G7" s="51"/>
      <c r="H7" s="52"/>
      <c r="I7" s="52"/>
      <c r="J7" s="53"/>
      <c r="K7" s="53"/>
      <c r="L7" s="53"/>
    </row>
    <row r="8" spans="1:12" ht="7" customHeight="1" x14ac:dyDescent="0.25">
      <c r="B8" s="48"/>
      <c r="C8" s="37"/>
      <c r="D8" s="37"/>
      <c r="E8" s="37"/>
      <c r="F8" s="37"/>
      <c r="G8" s="37"/>
      <c r="H8" s="39"/>
      <c r="I8" s="38"/>
      <c r="J8" s="38"/>
      <c r="K8" s="38"/>
      <c r="L8" s="38"/>
    </row>
    <row r="9" spans="1:12" s="1" customFormat="1" ht="13.25" customHeight="1" x14ac:dyDescent="0.3">
      <c r="A9" s="13"/>
      <c r="B9" s="5" t="s">
        <v>2</v>
      </c>
      <c r="C9" s="20"/>
      <c r="D9" s="20"/>
      <c r="E9" s="20"/>
      <c r="F9" s="20"/>
      <c r="G9" s="20"/>
      <c r="H9" s="6"/>
      <c r="I9" s="8"/>
      <c r="J9" s="20"/>
      <c r="K9" s="20"/>
      <c r="L9" s="20"/>
    </row>
    <row r="10" spans="1:12" ht="13.25" customHeight="1" x14ac:dyDescent="0.25">
      <c r="B10" s="34" t="s">
        <v>8</v>
      </c>
      <c r="C10" s="44">
        <v>16.599390093384145</v>
      </c>
      <c r="D10" s="44">
        <v>16.647840120668622</v>
      </c>
      <c r="E10" s="44">
        <v>16.808977197980969</v>
      </c>
      <c r="F10" s="44">
        <v>13.519363158416109</v>
      </c>
      <c r="G10" s="44">
        <v>13.595416348564534</v>
      </c>
      <c r="H10" s="10"/>
      <c r="I10" s="11">
        <f>G10/F10-1</f>
        <v>5.6255009394492461E-3</v>
      </c>
      <c r="J10" s="65">
        <f>G10/G$34</f>
        <v>2.9238980903987855E-3</v>
      </c>
      <c r="K10" s="65">
        <f>G10/G$35</f>
        <v>1.5263083561860755E-4</v>
      </c>
      <c r="L10" s="21"/>
    </row>
    <row r="11" spans="1:12" ht="13.25" customHeight="1" x14ac:dyDescent="0.25">
      <c r="B11" s="9" t="s">
        <v>107</v>
      </c>
      <c r="C11" s="44">
        <v>31.516420651599454</v>
      </c>
      <c r="D11" s="44">
        <v>27.374128491854403</v>
      </c>
      <c r="E11" s="44">
        <v>25.835066360438272</v>
      </c>
      <c r="F11" s="44">
        <v>25.389346214669295</v>
      </c>
      <c r="G11" s="44">
        <v>25.516484657055056</v>
      </c>
      <c r="H11" s="10"/>
      <c r="I11" s="11">
        <f t="shared" ref="I11:I35" si="1">G11/F11-1</f>
        <v>5.0075508565992077E-3</v>
      </c>
      <c r="J11" s="65">
        <f>G11/G$34</f>
        <v>5.4877025351511653E-3</v>
      </c>
      <c r="K11" s="65">
        <f>G11/G$35</f>
        <v>2.8646436971140656E-4</v>
      </c>
      <c r="L11" s="21"/>
    </row>
    <row r="12" spans="1:12" ht="13.25" customHeight="1" x14ac:dyDescent="0.25">
      <c r="B12" s="9" t="s">
        <v>108</v>
      </c>
      <c r="C12" s="44">
        <v>22.466646601319322</v>
      </c>
      <c r="D12" s="44">
        <v>22.429822060554805</v>
      </c>
      <c r="E12" s="44">
        <v>22.490141998842471</v>
      </c>
      <c r="F12" s="44">
        <v>22.859849425057902</v>
      </c>
      <c r="G12" s="44">
        <v>23.705145934465403</v>
      </c>
      <c r="H12" s="10"/>
      <c r="I12" s="11">
        <f t="shared" si="1"/>
        <v>3.6977343712549793E-2</v>
      </c>
      <c r="J12" s="65">
        <f>G12/G$34</f>
        <v>5.0981469896452377E-3</v>
      </c>
      <c r="K12" s="65">
        <f>G12/G$35</f>
        <v>2.6612912320412397E-4</v>
      </c>
      <c r="L12" s="21"/>
    </row>
    <row r="13" spans="1:12" ht="13.25" customHeight="1" x14ac:dyDescent="0.25">
      <c r="B13" s="9" t="s">
        <v>109</v>
      </c>
      <c r="C13" s="44">
        <v>1154.7316257428211</v>
      </c>
      <c r="D13" s="44">
        <v>1267.7163473018716</v>
      </c>
      <c r="E13" s="44">
        <v>1379.1438478239752</v>
      </c>
      <c r="F13" s="44">
        <v>1422.4313525589055</v>
      </c>
      <c r="G13" s="44">
        <v>1405.6845797266058</v>
      </c>
      <c r="H13" s="10"/>
      <c r="I13" s="11">
        <f t="shared" si="1"/>
        <v>-1.177334343915637E-2</v>
      </c>
      <c r="J13" s="65">
        <f>G13/G$34</f>
        <v>0.30231354104867875</v>
      </c>
      <c r="K13" s="65">
        <f>G13/G$35</f>
        <v>1.5781113760632733E-2</v>
      </c>
      <c r="L13" s="21"/>
    </row>
    <row r="14" spans="1:12" ht="13.25" customHeight="1" x14ac:dyDescent="0.25">
      <c r="B14" s="9" t="s">
        <v>110</v>
      </c>
      <c r="C14" s="44">
        <v>1339.7327393515538</v>
      </c>
      <c r="D14" s="44">
        <v>1405.3844767970138</v>
      </c>
      <c r="E14" s="44">
        <v>1474.7643348535028</v>
      </c>
      <c r="F14" s="44">
        <v>1412.0233628203007</v>
      </c>
      <c r="G14" s="44">
        <v>1413.3671768135578</v>
      </c>
      <c r="H14" s="10"/>
      <c r="I14" s="11">
        <f t="shared" si="1"/>
        <v>9.5169388031446367E-4</v>
      </c>
      <c r="J14" s="65">
        <f>G14/G$34</f>
        <v>0.30396579871964102</v>
      </c>
      <c r="K14" s="65">
        <f>G14/G$35</f>
        <v>1.5867363507094258E-2</v>
      </c>
      <c r="L14" s="21"/>
    </row>
    <row r="15" spans="1:12" ht="13.25" customHeight="1" x14ac:dyDescent="0.25">
      <c r="B15" s="9" t="s">
        <v>11</v>
      </c>
      <c r="C15" s="44">
        <v>189.74293202808352</v>
      </c>
      <c r="D15" s="44">
        <v>168.70510632597075</v>
      </c>
      <c r="E15" s="44">
        <v>166.07681184964503</v>
      </c>
      <c r="F15" s="44">
        <v>156.52457408423393</v>
      </c>
      <c r="G15" s="44">
        <v>150.10023885468158</v>
      </c>
      <c r="H15" s="10"/>
      <c r="I15" s="11">
        <f t="shared" si="1"/>
        <v>-4.1043620576121764E-2</v>
      </c>
      <c r="J15" s="65">
        <f>G15/G$34</f>
        <v>3.2281306471496463E-2</v>
      </c>
      <c r="K15" s="65">
        <f>G15/G$35</f>
        <v>1.6851212420104786E-3</v>
      </c>
      <c r="L15" s="21"/>
    </row>
    <row r="16" spans="1:12" ht="13.25" customHeight="1" x14ac:dyDescent="0.25">
      <c r="B16" s="9" t="s">
        <v>111</v>
      </c>
      <c r="C16" s="44">
        <v>52.153618479946559</v>
      </c>
      <c r="D16" s="44">
        <v>54.226668654219928</v>
      </c>
      <c r="E16" s="44">
        <v>58.816357366883466</v>
      </c>
      <c r="F16" s="44">
        <v>56.949324188684379</v>
      </c>
      <c r="G16" s="44">
        <v>58.40814905187208</v>
      </c>
      <c r="H16" s="10"/>
      <c r="I16" s="11">
        <f t="shared" si="1"/>
        <v>2.5616192711160668E-2</v>
      </c>
      <c r="J16" s="65">
        <f>G16/G$34</f>
        <v>1.2561548031923869E-2</v>
      </c>
      <c r="K16" s="65">
        <f>G16/G$35</f>
        <v>6.5572722218725508E-4</v>
      </c>
      <c r="L16" s="21"/>
    </row>
    <row r="17" spans="2:12" ht="13.25" customHeight="1" x14ac:dyDescent="0.25">
      <c r="B17" s="9" t="s">
        <v>112</v>
      </c>
      <c r="C17" s="44">
        <v>13.658644893278199</v>
      </c>
      <c r="D17" s="44">
        <v>12.218931818865215</v>
      </c>
      <c r="E17" s="44">
        <v>12.267426309456095</v>
      </c>
      <c r="F17" s="44">
        <v>11.418196357102051</v>
      </c>
      <c r="G17" s="44">
        <v>11.360239186036903</v>
      </c>
      <c r="H17" s="10"/>
      <c r="I17" s="11">
        <f t="shared" si="1"/>
        <v>-5.075860429488821E-3</v>
      </c>
      <c r="J17" s="65">
        <f>G17/G$34</f>
        <v>2.4431897347545277E-3</v>
      </c>
      <c r="K17" s="65">
        <f>G17/G$35</f>
        <v>1.2753730782030358E-4</v>
      </c>
      <c r="L17" s="21"/>
    </row>
    <row r="18" spans="2:12" ht="13.25" customHeight="1" x14ac:dyDescent="0.25">
      <c r="B18" s="9" t="s">
        <v>113</v>
      </c>
      <c r="C18" s="44">
        <v>28.553809779227933</v>
      </c>
      <c r="D18" s="44">
        <v>30.826452858907999</v>
      </c>
      <c r="E18" s="44">
        <v>31.067287367456409</v>
      </c>
      <c r="F18" s="44">
        <v>31.283454353360874</v>
      </c>
      <c r="G18" s="44">
        <v>30.886922218444791</v>
      </c>
      <c r="H18" s="10"/>
      <c r="I18" s="11">
        <f t="shared" si="1"/>
        <v>-1.2675458740491696E-2</v>
      </c>
      <c r="J18" s="65">
        <f>G18/G$34</f>
        <v>6.6426956392800661E-3</v>
      </c>
      <c r="K18" s="65">
        <f>G18/G$35</f>
        <v>3.4675633515158372E-4</v>
      </c>
      <c r="L18" s="21"/>
    </row>
    <row r="19" spans="2:12" ht="13.25" customHeight="1" x14ac:dyDescent="0.25">
      <c r="B19" s="9" t="s">
        <v>114</v>
      </c>
      <c r="C19" s="44">
        <v>34.203618188727397</v>
      </c>
      <c r="D19" s="44">
        <v>34.960928749171067</v>
      </c>
      <c r="E19" s="44">
        <v>34.464919449955438</v>
      </c>
      <c r="F19" s="44">
        <v>35.023629643732377</v>
      </c>
      <c r="G19" s="44">
        <v>35.419102518191416</v>
      </c>
      <c r="H19" s="10"/>
      <c r="I19" s="11">
        <f t="shared" si="1"/>
        <v>1.1291601655278649E-2</v>
      </c>
      <c r="J19" s="65">
        <f>G19/G$34</f>
        <v>7.6174089532398343E-3</v>
      </c>
      <c r="K19" s="65">
        <f>G19/G$35</f>
        <v>3.9763748866605895E-4</v>
      </c>
      <c r="L19" s="21"/>
    </row>
    <row r="20" spans="2:12" ht="13.25" customHeight="1" x14ac:dyDescent="0.25">
      <c r="B20" s="9" t="s">
        <v>115</v>
      </c>
      <c r="C20" s="44">
        <v>11.822493719321278</v>
      </c>
      <c r="D20" s="44">
        <v>11.7823213474406</v>
      </c>
      <c r="E20" s="44">
        <v>12.398582189070764</v>
      </c>
      <c r="F20" s="44">
        <v>11.36879759738334</v>
      </c>
      <c r="G20" s="44">
        <v>11.53123090077205</v>
      </c>
      <c r="H20" s="10"/>
      <c r="I20" s="11">
        <f t="shared" si="1"/>
        <v>1.4287641414787444E-2</v>
      </c>
      <c r="J20" s="65">
        <f>G20/G$34</f>
        <v>2.4799640662917077E-3</v>
      </c>
      <c r="K20" s="65">
        <f>G20/G$35</f>
        <v>1.2945697012668373E-4</v>
      </c>
      <c r="L20" s="21"/>
    </row>
    <row r="21" spans="2:12" ht="13.25" customHeight="1" x14ac:dyDescent="0.25">
      <c r="B21" s="9" t="s">
        <v>116</v>
      </c>
      <c r="C21" s="44">
        <v>35.47227733003232</v>
      </c>
      <c r="D21" s="44">
        <v>36.790133391326435</v>
      </c>
      <c r="E21" s="44">
        <v>38.554334682218283</v>
      </c>
      <c r="F21" s="44">
        <v>36.666499667648011</v>
      </c>
      <c r="G21" s="44">
        <v>35.768923690720435</v>
      </c>
      <c r="H21" s="10"/>
      <c r="I21" s="11">
        <f t="shared" si="1"/>
        <v>-2.4479456317438864E-2</v>
      </c>
      <c r="J21" s="65">
        <f>G21/G$34</f>
        <v>7.6926432404521312E-3</v>
      </c>
      <c r="K21" s="65">
        <f>G21/G$35</f>
        <v>4.0156480479314638E-4</v>
      </c>
      <c r="L21" s="21"/>
    </row>
    <row r="22" spans="2:12" ht="13.25" customHeight="1" x14ac:dyDescent="0.25">
      <c r="B22" s="9" t="s">
        <v>117</v>
      </c>
      <c r="C22" s="44">
        <v>44.961036028887698</v>
      </c>
      <c r="D22" s="44">
        <v>49.784488471498157</v>
      </c>
      <c r="E22" s="44">
        <v>49.68542513385627</v>
      </c>
      <c r="F22" s="44">
        <v>50.339279215481923</v>
      </c>
      <c r="G22" s="44">
        <v>46.338198997509856</v>
      </c>
      <c r="H22" s="10"/>
      <c r="I22" s="11">
        <f t="shared" si="1"/>
        <v>-7.948227071041436E-2</v>
      </c>
      <c r="J22" s="65">
        <f>G22/G$34</f>
        <v>9.965724335882031E-3</v>
      </c>
      <c r="K22" s="65">
        <f>G22/G$35</f>
        <v>5.2022224643366761E-4</v>
      </c>
      <c r="L22" s="21"/>
    </row>
    <row r="23" spans="2:12" ht="13.25" customHeight="1" x14ac:dyDescent="0.25">
      <c r="B23" s="9" t="s">
        <v>118</v>
      </c>
      <c r="C23" s="44">
        <v>15.972865752044418</v>
      </c>
      <c r="D23" s="44">
        <v>17.217228972447199</v>
      </c>
      <c r="E23" s="44">
        <v>17.023383337560702</v>
      </c>
      <c r="F23" s="44">
        <v>16.71083867352062</v>
      </c>
      <c r="G23" s="44">
        <v>17.205762176136773</v>
      </c>
      <c r="H23" s="10"/>
      <c r="I23" s="11">
        <f t="shared" si="1"/>
        <v>2.9616915840399383E-2</v>
      </c>
      <c r="J23" s="65">
        <f>G23/G$34</f>
        <v>3.7003570821848132E-3</v>
      </c>
      <c r="K23" s="65">
        <f>G23/G$35</f>
        <v>1.9316288601018577E-4</v>
      </c>
      <c r="L23" s="21"/>
    </row>
    <row r="24" spans="2:12" ht="13.25" customHeight="1" x14ac:dyDescent="0.25">
      <c r="B24" s="9" t="s">
        <v>119</v>
      </c>
      <c r="C24" s="44">
        <v>56.351475149584481</v>
      </c>
      <c r="D24" s="44">
        <v>52.958973905477393</v>
      </c>
      <c r="E24" s="44">
        <v>50.018709523061894</v>
      </c>
      <c r="F24" s="44">
        <v>45.12002669487773</v>
      </c>
      <c r="G24" s="44">
        <v>43.350487497598806</v>
      </c>
      <c r="H24" s="10"/>
      <c r="I24" s="11">
        <f t="shared" ref="I24:I30" si="2">G24/F24-1</f>
        <v>-3.9218487374694133E-2</v>
      </c>
      <c r="J24" s="65">
        <f t="shared" ref="J24:J30" si="3">G24/G$34</f>
        <v>9.3231721899762685E-3</v>
      </c>
      <c r="K24" s="65">
        <f t="shared" ref="K24:K30" si="4">G24/G$35</f>
        <v>4.8668028706094887E-4</v>
      </c>
      <c r="L24" s="21"/>
    </row>
    <row r="25" spans="2:12" ht="13.25" customHeight="1" x14ac:dyDescent="0.25">
      <c r="B25" s="9" t="s">
        <v>120</v>
      </c>
      <c r="C25" s="44">
        <v>36.855083521641582</v>
      </c>
      <c r="D25" s="44">
        <v>35.531805378408762</v>
      </c>
      <c r="E25" s="44">
        <v>34.574871881640462</v>
      </c>
      <c r="F25" s="44">
        <v>34.389940930200979</v>
      </c>
      <c r="G25" s="44">
        <v>32.786890282558481</v>
      </c>
      <c r="H25" s="10"/>
      <c r="I25" s="11">
        <f t="shared" si="2"/>
        <v>-4.6613940131392084E-2</v>
      </c>
      <c r="J25" s="65">
        <f t="shared" si="3"/>
        <v>7.0513122532955136E-3</v>
      </c>
      <c r="K25" s="65">
        <f t="shared" si="4"/>
        <v>3.6808659130846557E-4</v>
      </c>
      <c r="L25" s="21"/>
    </row>
    <row r="26" spans="2:12" ht="13.25" customHeight="1" x14ac:dyDescent="0.25">
      <c r="B26" s="9" t="s">
        <v>121</v>
      </c>
      <c r="C26" s="44">
        <v>28.972578660235651</v>
      </c>
      <c r="D26" s="44">
        <v>25.917447154374962</v>
      </c>
      <c r="E26" s="44">
        <v>26.111262369216252</v>
      </c>
      <c r="F26" s="44">
        <v>27.861501331037637</v>
      </c>
      <c r="G26" s="44">
        <v>30.564086617971352</v>
      </c>
      <c r="H26" s="10"/>
      <c r="I26" s="11">
        <f t="shared" si="2"/>
        <v>9.7000705555053468E-2</v>
      </c>
      <c r="J26" s="65">
        <f t="shared" si="3"/>
        <v>6.5732650038706035E-3</v>
      </c>
      <c r="K26" s="65">
        <f t="shared" si="4"/>
        <v>3.4313197630854626E-4</v>
      </c>
      <c r="L26" s="21"/>
    </row>
    <row r="27" spans="2:12" ht="13.25" customHeight="1" x14ac:dyDescent="0.25">
      <c r="B27" s="9" t="s">
        <v>122</v>
      </c>
      <c r="C27" s="44">
        <v>100.57170739738456</v>
      </c>
      <c r="D27" s="44">
        <v>98.187194220569808</v>
      </c>
      <c r="E27" s="44">
        <v>96.972779264957865</v>
      </c>
      <c r="F27" s="44">
        <v>95.883849976168079</v>
      </c>
      <c r="G27" s="44">
        <v>102.68806258833261</v>
      </c>
      <c r="H27" s="10"/>
      <c r="I27" s="11">
        <f t="shared" si="2"/>
        <v>7.0963072653587922E-2</v>
      </c>
      <c r="J27" s="65">
        <f t="shared" si="3"/>
        <v>2.2084607224292799E-2</v>
      </c>
      <c r="K27" s="65">
        <f t="shared" si="4"/>
        <v>1.1528418401520997E-3</v>
      </c>
      <c r="L27" s="21"/>
    </row>
    <row r="28" spans="2:12" ht="13.25" customHeight="1" x14ac:dyDescent="0.25">
      <c r="B28" s="9" t="s">
        <v>123</v>
      </c>
      <c r="C28" s="44">
        <v>22.832611625153934</v>
      </c>
      <c r="D28" s="44">
        <v>21.164778708658915</v>
      </c>
      <c r="E28" s="44">
        <v>20.145260141519003</v>
      </c>
      <c r="F28" s="44">
        <v>21.418311178874887</v>
      </c>
      <c r="G28" s="44">
        <v>23.629249907440965</v>
      </c>
      <c r="H28" s="10"/>
      <c r="I28" s="11">
        <f t="shared" si="2"/>
        <v>0.10322656674942476</v>
      </c>
      <c r="J28" s="65">
        <f t="shared" si="3"/>
        <v>5.0818244112999971E-3</v>
      </c>
      <c r="K28" s="65">
        <f t="shared" si="4"/>
        <v>2.6527706588363629E-4</v>
      </c>
      <c r="L28" s="21"/>
    </row>
    <row r="29" spans="2:12" ht="13.25" customHeight="1" x14ac:dyDescent="0.25">
      <c r="B29" s="9" t="s">
        <v>124</v>
      </c>
      <c r="C29" s="44">
        <v>159.95632447712975</v>
      </c>
      <c r="D29" s="44">
        <v>153.25892845745938</v>
      </c>
      <c r="E29" s="44">
        <v>151.86596618214793</v>
      </c>
      <c r="F29" s="44">
        <v>147.2767491614282</v>
      </c>
      <c r="G29" s="44">
        <v>149.99866948344501</v>
      </c>
      <c r="H29" s="10"/>
      <c r="I29" s="11">
        <f t="shared" si="2"/>
        <v>1.8481670307872955E-2</v>
      </c>
      <c r="J29" s="65">
        <f t="shared" si="3"/>
        <v>3.2259462455617317E-2</v>
      </c>
      <c r="K29" s="65">
        <f t="shared" si="4"/>
        <v>1.6839809593146324E-3</v>
      </c>
      <c r="L29" s="21"/>
    </row>
    <row r="30" spans="2:12" ht="13.25" customHeight="1" x14ac:dyDescent="0.25">
      <c r="B30" s="9" t="s">
        <v>125</v>
      </c>
      <c r="C30" s="44">
        <v>1024.1011850432419</v>
      </c>
      <c r="D30" s="44">
        <v>944.71607252364981</v>
      </c>
      <c r="E30" s="44">
        <v>891.25128207473779</v>
      </c>
      <c r="F30" s="44">
        <v>850.58369454724686</v>
      </c>
      <c r="G30" s="44">
        <v>850.14227566935392</v>
      </c>
      <c r="H30" s="10"/>
      <c r="I30" s="11">
        <f t="shared" si="2"/>
        <v>-5.1895995740658396E-4</v>
      </c>
      <c r="J30" s="65">
        <f t="shared" si="3"/>
        <v>0.18283584060000904</v>
      </c>
      <c r="K30" s="65">
        <f t="shared" si="4"/>
        <v>9.5442406913723195E-3</v>
      </c>
      <c r="L30" s="21"/>
    </row>
    <row r="31" spans="2:12" ht="13.25" customHeight="1" x14ac:dyDescent="0.25">
      <c r="B31" s="9" t="s">
        <v>126</v>
      </c>
      <c r="C31" s="44">
        <v>19.305898043785682</v>
      </c>
      <c r="D31" s="44">
        <v>18.301418395357807</v>
      </c>
      <c r="E31" s="44">
        <v>16.637617633468626</v>
      </c>
      <c r="F31" s="44">
        <v>17.77300859110343</v>
      </c>
      <c r="G31" s="44">
        <v>16.959260941596526</v>
      </c>
      <c r="H31" s="10"/>
      <c r="I31" s="11">
        <f t="shared" si="1"/>
        <v>-4.5785588035682334E-2</v>
      </c>
      <c r="J31" s="65">
        <f>G31/G$34</f>
        <v>3.64734329647392E-3</v>
      </c>
      <c r="K31" s="65">
        <f>G31/G$35</f>
        <v>1.9039550556046024E-4</v>
      </c>
      <c r="L31" s="21"/>
    </row>
    <row r="32" spans="2:12" ht="13.25" customHeight="1" x14ac:dyDescent="0.25">
      <c r="B32" s="9" t="s">
        <v>14</v>
      </c>
      <c r="C32" s="44">
        <v>83.12426153880449</v>
      </c>
      <c r="D32" s="44">
        <v>80.117107655994531</v>
      </c>
      <c r="E32" s="44">
        <v>87.638651350732928</v>
      </c>
      <c r="F32" s="44">
        <v>99.580598878039922</v>
      </c>
      <c r="G32" s="44">
        <v>101.29774775076409</v>
      </c>
      <c r="H32" s="10"/>
      <c r="I32" s="11">
        <f t="shared" si="1"/>
        <v>1.724380945757531E-2</v>
      </c>
      <c r="J32" s="65">
        <f>G32/G$34</f>
        <v>2.1785599176698218E-2</v>
      </c>
      <c r="K32" s="65">
        <f>G32/G$35</f>
        <v>1.137233276942968E-3</v>
      </c>
      <c r="L32" s="21"/>
    </row>
    <row r="33" spans="1:12" ht="13.25" customHeight="1" x14ac:dyDescent="0.25">
      <c r="B33" s="9" t="s">
        <v>127</v>
      </c>
      <c r="C33" s="44">
        <v>17.771237220123353</v>
      </c>
      <c r="D33" s="44">
        <v>17.87553114380939</v>
      </c>
      <c r="E33" s="44">
        <v>17.34543180099314</v>
      </c>
      <c r="F33" s="44">
        <v>17.850243172532796</v>
      </c>
      <c r="G33" s="44">
        <v>19.452949715660356</v>
      </c>
      <c r="H33" s="10"/>
      <c r="I33" s="11">
        <f t="shared" si="1"/>
        <v>8.9786258239537009E-2</v>
      </c>
      <c r="J33" s="65">
        <f>G33/G$34</f>
        <v>4.1836484494458606E-3</v>
      </c>
      <c r="K33" s="65">
        <f>G33/G$35</f>
        <v>2.1839124997900396E-4</v>
      </c>
      <c r="L33" s="21"/>
    </row>
    <row r="34" spans="1:12" ht="13.25" customHeight="1" x14ac:dyDescent="0.25">
      <c r="B34" s="56" t="s">
        <v>28</v>
      </c>
      <c r="C34" s="70">
        <f>SUM(C10:C33)</f>
        <v>4541.4304813173112</v>
      </c>
      <c r="D34" s="70">
        <f t="shared" ref="D34:G34" si="5">SUM(D10:D33)</f>
        <v>4604.0941329055704</v>
      </c>
      <c r="E34" s="70">
        <f t="shared" si="5"/>
        <v>4731.9587281433178</v>
      </c>
      <c r="F34" s="70">
        <f t="shared" si="5"/>
        <v>4660.2457924200089</v>
      </c>
      <c r="G34" s="70">
        <f t="shared" si="5"/>
        <v>4649.7572515293368</v>
      </c>
      <c r="H34" s="58"/>
      <c r="I34" s="59">
        <f t="shared" si="1"/>
        <v>-2.2506411373691693E-3</v>
      </c>
      <c r="J34" s="60">
        <f>G34/G$34</f>
        <v>1</v>
      </c>
      <c r="K34" s="61">
        <f>G34/G$35</f>
        <v>5.2201147543343575E-2</v>
      </c>
      <c r="L34" s="57"/>
    </row>
    <row r="35" spans="1:12" s="1" customFormat="1" ht="13.25" customHeight="1" x14ac:dyDescent="0.3">
      <c r="A35" s="13"/>
      <c r="B35" s="62" t="s">
        <v>29</v>
      </c>
      <c r="C35" s="35">
        <v>85727.876464950808</v>
      </c>
      <c r="D35" s="35">
        <v>86510.883222077202</v>
      </c>
      <c r="E35" s="35">
        <v>87708.744681393815</v>
      </c>
      <c r="F35" s="35">
        <v>88400.332718683931</v>
      </c>
      <c r="G35" s="35">
        <v>89073.851253338013</v>
      </c>
      <c r="H35" s="6"/>
      <c r="I35" s="7">
        <f t="shared" si="1"/>
        <v>7.6189592724431598E-3</v>
      </c>
      <c r="J35" s="64"/>
      <c r="K35" s="64">
        <f>G35/G$35</f>
        <v>1</v>
      </c>
      <c r="L35" s="19"/>
    </row>
    <row r="36" spans="1:12" ht="7" customHeight="1" x14ac:dyDescent="0.25">
      <c r="B36" s="46"/>
      <c r="C36" s="47"/>
      <c r="D36" s="47"/>
      <c r="E36" s="47"/>
      <c r="F36" s="47"/>
      <c r="G36" s="47"/>
      <c r="H36" s="46"/>
      <c r="I36" s="46"/>
      <c r="J36" s="47"/>
      <c r="K36" s="47"/>
      <c r="L36" s="47"/>
    </row>
    <row r="37" spans="1:12" x14ac:dyDescent="0.25">
      <c r="A37" s="25"/>
      <c r="B37" s="26"/>
      <c r="C37" s="27"/>
      <c r="D37" s="27"/>
      <c r="E37" s="27"/>
      <c r="F37" s="27"/>
      <c r="G37" s="27"/>
      <c r="H37" s="28"/>
      <c r="I37" s="28"/>
      <c r="J37" s="27"/>
      <c r="K37" s="27"/>
      <c r="L37" s="27"/>
    </row>
    <row r="38" spans="1:12" x14ac:dyDescent="0.25">
      <c r="A38" s="25"/>
      <c r="B38" s="30"/>
      <c r="C38" s="27"/>
      <c r="D38" s="27"/>
      <c r="E38" s="27"/>
      <c r="F38" s="27"/>
      <c r="G38" s="27"/>
      <c r="H38" s="28"/>
      <c r="I38" s="28"/>
      <c r="J38" s="27"/>
      <c r="K38" s="27"/>
      <c r="L38" s="27"/>
    </row>
    <row r="39" spans="1:12" x14ac:dyDescent="0.25">
      <c r="A39" s="29"/>
      <c r="B39" s="30"/>
      <c r="C39" s="31"/>
      <c r="D39" s="31"/>
      <c r="E39" s="31"/>
      <c r="F39" s="31"/>
      <c r="G39" s="31"/>
      <c r="H39" s="32"/>
      <c r="I39" s="32"/>
      <c r="J39" s="31"/>
      <c r="K39" s="31"/>
      <c r="L39" s="31"/>
    </row>
  </sheetData>
  <mergeCells count="11">
    <mergeCell ref="H6:H7"/>
    <mergeCell ref="I6:I7"/>
    <mergeCell ref="J6:J7"/>
    <mergeCell ref="K6:K7"/>
    <mergeCell ref="L6:L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FBE35-B3E9-41FD-AB79-F4C39FB5FD68}">
  <dimension ref="A1:W39"/>
  <sheetViews>
    <sheetView zoomScaleNormal="100" workbookViewId="0"/>
  </sheetViews>
  <sheetFormatPr defaultRowHeight="12.5" x14ac:dyDescent="0.25"/>
  <cols>
    <col min="1" max="1" width="9" style="15" customWidth="1"/>
    <col min="2" max="2" width="22.08984375" customWidth="1"/>
    <col min="3" max="7" width="11.81640625" style="17" customWidth="1"/>
    <col min="8" max="8" width="1.36328125" customWidth="1"/>
    <col min="9" max="9" width="11.81640625" customWidth="1"/>
    <col min="10" max="10" width="10.81640625" customWidth="1"/>
    <col min="12" max="12" width="1.453125" customWidth="1"/>
  </cols>
  <sheetData>
    <row r="1" spans="1:12" ht="13" x14ac:dyDescent="0.3">
      <c r="A1" s="13"/>
      <c r="B1" s="2"/>
      <c r="C1"/>
      <c r="D1"/>
      <c r="E1"/>
      <c r="F1"/>
      <c r="G1"/>
    </row>
    <row r="2" spans="1:12" x14ac:dyDescent="0.25">
      <c r="A2" s="14"/>
    </row>
    <row r="4" spans="1:12" x14ac:dyDescent="0.25">
      <c r="A4" s="14"/>
      <c r="B4" s="4" t="s">
        <v>129</v>
      </c>
      <c r="C4" s="18"/>
      <c r="D4" s="18"/>
      <c r="E4" s="18"/>
      <c r="F4" s="18"/>
      <c r="G4" s="18"/>
      <c r="H4" s="3"/>
      <c r="I4" s="3"/>
    </row>
    <row r="5" spans="1:12" x14ac:dyDescent="0.25">
      <c r="B5" s="3"/>
      <c r="C5" s="18"/>
      <c r="D5" s="18"/>
      <c r="E5" s="18"/>
      <c r="F5" s="18"/>
      <c r="G5" s="18"/>
      <c r="H5" s="3"/>
      <c r="I5" s="3"/>
    </row>
    <row r="6" spans="1:12" ht="13.25" customHeight="1" x14ac:dyDescent="0.25">
      <c r="B6" s="49" t="s">
        <v>136</v>
      </c>
      <c r="C6" s="43">
        <f t="shared" ref="C6:E6" si="0">D6-1</f>
        <v>2015</v>
      </c>
      <c r="D6" s="43">
        <f t="shared" si="0"/>
        <v>2016</v>
      </c>
      <c r="E6" s="43">
        <f t="shared" si="0"/>
        <v>2017</v>
      </c>
      <c r="F6" s="43">
        <f>G6-1</f>
        <v>2018</v>
      </c>
      <c r="G6" s="43">
        <v>2019</v>
      </c>
      <c r="H6" s="41"/>
      <c r="I6" s="41" t="s">
        <v>6</v>
      </c>
      <c r="J6" s="40" t="s">
        <v>35</v>
      </c>
      <c r="K6" s="40" t="s">
        <v>15</v>
      </c>
      <c r="L6" s="40"/>
    </row>
    <row r="7" spans="1:12" ht="13.25" customHeight="1" x14ac:dyDescent="0.25">
      <c r="B7" s="50"/>
      <c r="C7" s="51"/>
      <c r="D7" s="51"/>
      <c r="E7" s="51"/>
      <c r="F7" s="51"/>
      <c r="G7" s="51"/>
      <c r="H7" s="52"/>
      <c r="I7" s="52"/>
      <c r="J7" s="53"/>
      <c r="K7" s="53"/>
      <c r="L7" s="53"/>
    </row>
    <row r="8" spans="1:12" ht="7" customHeight="1" x14ac:dyDescent="0.25">
      <c r="B8" s="48"/>
      <c r="C8" s="37"/>
      <c r="D8" s="37"/>
      <c r="E8" s="37"/>
      <c r="F8" s="37"/>
      <c r="G8" s="37"/>
      <c r="H8" s="39"/>
      <c r="I8" s="38"/>
      <c r="J8" s="38"/>
      <c r="K8" s="38"/>
      <c r="L8" s="38"/>
    </row>
    <row r="9" spans="1:12" s="1" customFormat="1" ht="13.25" customHeight="1" x14ac:dyDescent="0.3">
      <c r="A9" s="13"/>
      <c r="B9" s="5" t="s">
        <v>2</v>
      </c>
      <c r="C9" s="20"/>
      <c r="D9" s="20"/>
      <c r="E9" s="20"/>
      <c r="F9" s="20"/>
      <c r="G9" s="20"/>
      <c r="H9" s="6"/>
      <c r="I9" s="8"/>
      <c r="J9" s="20"/>
      <c r="K9" s="20"/>
      <c r="L9" s="20"/>
    </row>
    <row r="10" spans="1:12" ht="13.25" customHeight="1" x14ac:dyDescent="0.25">
      <c r="B10" s="34" t="s">
        <v>8</v>
      </c>
      <c r="C10" s="44">
        <v>359.0394855213143</v>
      </c>
      <c r="D10" s="44">
        <v>420.31419224409098</v>
      </c>
      <c r="E10" s="44">
        <v>368.90531820448842</v>
      </c>
      <c r="F10" s="44">
        <v>439.73025839903801</v>
      </c>
      <c r="G10" s="44">
        <v>431.7894531374767</v>
      </c>
      <c r="H10" s="10"/>
      <c r="I10" s="11">
        <f>G10/F10-1</f>
        <v>-1.8058355343732901E-2</v>
      </c>
      <c r="J10" s="65">
        <f>G10/G$34</f>
        <v>3.4385854491173523E-3</v>
      </c>
      <c r="K10" s="65">
        <f>G10/G$35</f>
        <v>1.5933486864978482E-4</v>
      </c>
      <c r="L10" s="21"/>
    </row>
    <row r="11" spans="1:12" ht="13.25" customHeight="1" x14ac:dyDescent="0.25">
      <c r="B11" s="9" t="s">
        <v>107</v>
      </c>
      <c r="C11" s="44">
        <v>567.65513347517935</v>
      </c>
      <c r="D11" s="44">
        <v>557.39498250182442</v>
      </c>
      <c r="E11" s="44">
        <v>539.67959731708129</v>
      </c>
      <c r="F11" s="44">
        <v>537.53077530058954</v>
      </c>
      <c r="G11" s="44">
        <v>549.31670089776765</v>
      </c>
      <c r="H11" s="10"/>
      <c r="I11" s="11">
        <f t="shared" ref="I11:I35" si="1">G11/F11-1</f>
        <v>2.1926048030621814E-2</v>
      </c>
      <c r="J11" s="65">
        <f>G11/G$34</f>
        <v>4.3745218901000294E-3</v>
      </c>
      <c r="K11" s="65">
        <f>G11/G$35</f>
        <v>2.0270366436396471E-4</v>
      </c>
      <c r="L11" s="21"/>
    </row>
    <row r="12" spans="1:12" ht="13.25" customHeight="1" x14ac:dyDescent="0.25">
      <c r="B12" s="9" t="s">
        <v>108</v>
      </c>
      <c r="C12" s="44">
        <v>417.79730624729859</v>
      </c>
      <c r="D12" s="44">
        <v>452.06545836835545</v>
      </c>
      <c r="E12" s="44">
        <v>564.18475424394103</v>
      </c>
      <c r="F12" s="44">
        <v>590.60222687930843</v>
      </c>
      <c r="G12" s="44">
        <v>552.70468829024753</v>
      </c>
      <c r="H12" s="10"/>
      <c r="I12" s="11">
        <f t="shared" si="1"/>
        <v>-6.4167618854585551E-2</v>
      </c>
      <c r="J12" s="65">
        <f>G12/G$34</f>
        <v>4.4015023641827654E-3</v>
      </c>
      <c r="K12" s="65">
        <f>G12/G$35</f>
        <v>2.039538674947856E-4</v>
      </c>
      <c r="L12" s="21"/>
    </row>
    <row r="13" spans="1:12" ht="13.25" customHeight="1" x14ac:dyDescent="0.25">
      <c r="B13" s="9" t="s">
        <v>109</v>
      </c>
      <c r="C13" s="44">
        <v>25909.547789364333</v>
      </c>
      <c r="D13" s="44">
        <v>27756.819089289849</v>
      </c>
      <c r="E13" s="44">
        <v>28111.692682145494</v>
      </c>
      <c r="F13" s="44">
        <v>32003.619323167033</v>
      </c>
      <c r="G13" s="44">
        <v>35391.7058434391</v>
      </c>
      <c r="H13" s="10"/>
      <c r="I13" s="11">
        <f t="shared" si="1"/>
        <v>0.1058657299369723</v>
      </c>
      <c r="J13" s="65">
        <f>G13/G$34</f>
        <v>0.28184431983785446</v>
      </c>
      <c r="K13" s="65">
        <f>G13/G$35</f>
        <v>1.3059913253742114E-2</v>
      </c>
      <c r="L13" s="21"/>
    </row>
    <row r="14" spans="1:12" ht="13.25" customHeight="1" x14ac:dyDescent="0.25">
      <c r="B14" s="9" t="s">
        <v>110</v>
      </c>
      <c r="C14" s="44">
        <v>36241.580797368064</v>
      </c>
      <c r="D14" s="44">
        <v>35503.077589885208</v>
      </c>
      <c r="E14" s="44">
        <v>37029.885895540479</v>
      </c>
      <c r="F14" s="44">
        <v>41370.24667452561</v>
      </c>
      <c r="G14" s="44">
        <v>43876.391928522004</v>
      </c>
      <c r="H14" s="10"/>
      <c r="I14" s="11">
        <f t="shared" si="1"/>
        <v>6.0578445995575603E-2</v>
      </c>
      <c r="J14" s="65">
        <f>G14/G$34</f>
        <v>0.34941270971051186</v>
      </c>
      <c r="K14" s="65">
        <f>G14/G$35</f>
        <v>1.6190852032070518E-2</v>
      </c>
      <c r="L14" s="21"/>
    </row>
    <row r="15" spans="1:12" ht="13.25" customHeight="1" x14ac:dyDescent="0.25">
      <c r="B15" s="9" t="s">
        <v>11</v>
      </c>
      <c r="C15" s="44">
        <v>5369.9593308135136</v>
      </c>
      <c r="D15" s="44">
        <v>4491.010281652113</v>
      </c>
      <c r="E15" s="44">
        <v>4337.5612116420643</v>
      </c>
      <c r="F15" s="44">
        <v>4006.8708283633255</v>
      </c>
      <c r="G15" s="44">
        <v>3902.094798262563</v>
      </c>
      <c r="H15" s="10"/>
      <c r="I15" s="11">
        <f t="shared" si="1"/>
        <v>-2.6149091046081985E-2</v>
      </c>
      <c r="J15" s="65">
        <f>G15/G$34</f>
        <v>3.1074604293565563E-2</v>
      </c>
      <c r="K15" s="65">
        <f>G15/G$35</f>
        <v>1.4399141934164368E-3</v>
      </c>
      <c r="L15" s="21"/>
    </row>
    <row r="16" spans="1:12" ht="13.25" customHeight="1" x14ac:dyDescent="0.25">
      <c r="B16" s="9" t="s">
        <v>111</v>
      </c>
      <c r="C16" s="44">
        <v>1397.1236298984493</v>
      </c>
      <c r="D16" s="44">
        <v>1445.8193075323463</v>
      </c>
      <c r="E16" s="44">
        <v>1360.6327715652517</v>
      </c>
      <c r="F16" s="44">
        <v>1565.418772671467</v>
      </c>
      <c r="G16" s="44">
        <v>1685.9117673452424</v>
      </c>
      <c r="H16" s="10"/>
      <c r="I16" s="11">
        <f t="shared" si="1"/>
        <v>7.697173227848042E-2</v>
      </c>
      <c r="J16" s="65">
        <f>G16/G$34</f>
        <v>1.3425876036493473E-2</v>
      </c>
      <c r="K16" s="65">
        <f>G16/G$35</f>
        <v>6.2211924828917467E-4</v>
      </c>
      <c r="L16" s="21"/>
    </row>
    <row r="17" spans="2:12" ht="13.25" customHeight="1" x14ac:dyDescent="0.25">
      <c r="B17" s="9" t="s">
        <v>112</v>
      </c>
      <c r="C17" s="44">
        <v>395.97255368168214</v>
      </c>
      <c r="D17" s="44">
        <v>363.82736658095246</v>
      </c>
      <c r="E17" s="44">
        <v>323.79803714433768</v>
      </c>
      <c r="F17" s="44">
        <v>353.23929051854162</v>
      </c>
      <c r="G17" s="44">
        <v>342.76519754695971</v>
      </c>
      <c r="H17" s="10"/>
      <c r="I17" s="11">
        <f t="shared" si="1"/>
        <v>-2.9651551378122032E-2</v>
      </c>
      <c r="J17" s="65">
        <f>G17/G$34</f>
        <v>2.7296345757976386E-3</v>
      </c>
      <c r="K17" s="65">
        <f>G17/G$35</f>
        <v>1.2648397808705573E-4</v>
      </c>
      <c r="L17" s="21"/>
    </row>
    <row r="18" spans="2:12" ht="13.25" customHeight="1" x14ac:dyDescent="0.25">
      <c r="B18" s="9" t="s">
        <v>113</v>
      </c>
      <c r="C18" s="44">
        <v>640.34887842863395</v>
      </c>
      <c r="D18" s="44">
        <v>743.30721358545702</v>
      </c>
      <c r="E18" s="44">
        <v>681.99519743702797</v>
      </c>
      <c r="F18" s="44">
        <v>742.34834460866796</v>
      </c>
      <c r="G18" s="44">
        <v>768.26757743378471</v>
      </c>
      <c r="H18" s="10"/>
      <c r="I18" s="11">
        <f t="shared" si="1"/>
        <v>3.4915189093309262E-2</v>
      </c>
      <c r="J18" s="65">
        <f>G18/G$34</f>
        <v>6.1181524782434821E-3</v>
      </c>
      <c r="K18" s="65">
        <f>G18/G$35</f>
        <v>2.8349885030500271E-4</v>
      </c>
      <c r="L18" s="21"/>
    </row>
    <row r="19" spans="2:12" ht="13.25" customHeight="1" x14ac:dyDescent="0.25">
      <c r="B19" s="9" t="s">
        <v>114</v>
      </c>
      <c r="C19" s="44">
        <v>774.49341816187905</v>
      </c>
      <c r="D19" s="44">
        <v>821.21879534270329</v>
      </c>
      <c r="E19" s="44">
        <v>833.72913005289661</v>
      </c>
      <c r="F19" s="44">
        <v>871.13413663841607</v>
      </c>
      <c r="G19" s="44">
        <v>850.30866392956352</v>
      </c>
      <c r="H19" s="10"/>
      <c r="I19" s="11">
        <f t="shared" si="1"/>
        <v>-2.3906160754089023E-2</v>
      </c>
      <c r="J19" s="65">
        <f>G19/G$34</f>
        <v>6.7714923970495673E-3</v>
      </c>
      <c r="K19" s="65">
        <f>G19/G$35</f>
        <v>3.1377287771745219E-4</v>
      </c>
      <c r="L19" s="21"/>
    </row>
    <row r="20" spans="2:12" ht="13.25" customHeight="1" x14ac:dyDescent="0.25">
      <c r="B20" s="9" t="s">
        <v>115</v>
      </c>
      <c r="C20" s="44">
        <v>347.54402369605941</v>
      </c>
      <c r="D20" s="44">
        <v>347.65594413260874</v>
      </c>
      <c r="E20" s="44">
        <v>314.53147791948788</v>
      </c>
      <c r="F20" s="44">
        <v>326.10441592225385</v>
      </c>
      <c r="G20" s="44">
        <v>346.59307505128419</v>
      </c>
      <c r="H20" s="10"/>
      <c r="I20" s="11">
        <f t="shared" si="1"/>
        <v>6.2828524020708265E-2</v>
      </c>
      <c r="J20" s="65">
        <f>G20/G$34</f>
        <v>2.7601181454905348E-3</v>
      </c>
      <c r="K20" s="65">
        <f>G20/G$35</f>
        <v>1.2789650531514624E-4</v>
      </c>
      <c r="L20" s="21"/>
    </row>
    <row r="21" spans="2:12" ht="13.25" customHeight="1" x14ac:dyDescent="0.25">
      <c r="B21" s="9" t="s">
        <v>116</v>
      </c>
      <c r="C21" s="44">
        <v>703.47513342284685</v>
      </c>
      <c r="D21" s="44">
        <v>730.02617795806918</v>
      </c>
      <c r="E21" s="44">
        <v>743.01683206106736</v>
      </c>
      <c r="F21" s="44">
        <v>815.03080401146804</v>
      </c>
      <c r="G21" s="44">
        <v>855.38994158159676</v>
      </c>
      <c r="H21" s="10"/>
      <c r="I21" s="11">
        <f t="shared" si="1"/>
        <v>4.9518542577147606E-2</v>
      </c>
      <c r="J21" s="65">
        <f>G21/G$34</f>
        <v>6.811957506306518E-3</v>
      </c>
      <c r="K21" s="65">
        <f>G21/G$35</f>
        <v>3.1564792283811664E-4</v>
      </c>
      <c r="L21" s="21"/>
    </row>
    <row r="22" spans="2:12" ht="13.25" customHeight="1" x14ac:dyDescent="0.25">
      <c r="B22" s="9" t="s">
        <v>117</v>
      </c>
      <c r="C22" s="44">
        <v>829.17828000185386</v>
      </c>
      <c r="D22" s="44">
        <v>873.41185033205966</v>
      </c>
      <c r="E22" s="44">
        <v>900.3842245015444</v>
      </c>
      <c r="F22" s="44">
        <v>984.41885209615191</v>
      </c>
      <c r="G22" s="44">
        <v>1017.2452413628239</v>
      </c>
      <c r="H22" s="10"/>
      <c r="I22" s="11">
        <f t="shared" si="1"/>
        <v>3.3345957563463813E-2</v>
      </c>
      <c r="J22" s="65">
        <f>G22/G$34</f>
        <v>8.1009034836716821E-3</v>
      </c>
      <c r="K22" s="65">
        <f>G22/G$35</f>
        <v>3.7537423792877823E-4</v>
      </c>
      <c r="L22" s="21"/>
    </row>
    <row r="23" spans="2:12" ht="13.25" customHeight="1" x14ac:dyDescent="0.25">
      <c r="B23" s="9" t="s">
        <v>118</v>
      </c>
      <c r="C23" s="44">
        <v>497.93608613708966</v>
      </c>
      <c r="D23" s="44">
        <v>520.72196352930587</v>
      </c>
      <c r="E23" s="44">
        <v>462.08689156689019</v>
      </c>
      <c r="F23" s="44">
        <v>468.24475010581864</v>
      </c>
      <c r="G23" s="44">
        <v>496.19737984445493</v>
      </c>
      <c r="H23" s="10"/>
      <c r="I23" s="11">
        <f t="shared" ref="I23:I35" si="2">G23/F23-1</f>
        <v>5.9696621760989999E-2</v>
      </c>
      <c r="J23" s="65">
        <f t="shared" ref="J23:J35" si="3">G23/G$34</f>
        <v>3.951502469144514E-3</v>
      </c>
      <c r="K23" s="65">
        <f t="shared" ref="K23:K35" si="4">G23/G$35</f>
        <v>1.831020738635581E-4</v>
      </c>
      <c r="L23" s="21"/>
    </row>
    <row r="24" spans="2:12" ht="13.25" customHeight="1" x14ac:dyDescent="0.25">
      <c r="B24" s="9" t="s">
        <v>119</v>
      </c>
      <c r="C24" s="44">
        <v>1167.4150469384667</v>
      </c>
      <c r="D24" s="44">
        <v>1154.5586423874261</v>
      </c>
      <c r="E24" s="44">
        <v>1181.7029214976099</v>
      </c>
      <c r="F24" s="44">
        <v>1139.5321024464736</v>
      </c>
      <c r="G24" s="44">
        <v>1104.4873201349615</v>
      </c>
      <c r="H24" s="10"/>
      <c r="I24" s="11">
        <f t="shared" si="2"/>
        <v>-3.0753659538221068E-2</v>
      </c>
      <c r="J24" s="65">
        <f t="shared" si="3"/>
        <v>8.7956618675016571E-3</v>
      </c>
      <c r="K24" s="65">
        <f t="shared" si="4"/>
        <v>4.0756748642266144E-4</v>
      </c>
      <c r="L24" s="21"/>
    </row>
    <row r="25" spans="2:12" ht="13.25" customHeight="1" x14ac:dyDescent="0.25">
      <c r="B25" s="9" t="s">
        <v>120</v>
      </c>
      <c r="C25" s="44">
        <v>926.96649047691164</v>
      </c>
      <c r="D25" s="44">
        <v>917.18733907831108</v>
      </c>
      <c r="E25" s="44">
        <v>847.32314072747897</v>
      </c>
      <c r="F25" s="44">
        <v>842.66198495712456</v>
      </c>
      <c r="G25" s="44">
        <v>833.68763635483049</v>
      </c>
      <c r="H25" s="10"/>
      <c r="I25" s="11">
        <f t="shared" si="2"/>
        <v>-1.0649998175425779E-2</v>
      </c>
      <c r="J25" s="65">
        <f t="shared" si="3"/>
        <v>6.6391296838045578E-3</v>
      </c>
      <c r="K25" s="65">
        <f t="shared" si="4"/>
        <v>3.0763954299563041E-4</v>
      </c>
      <c r="L25" s="21"/>
    </row>
    <row r="26" spans="2:12" ht="13.25" customHeight="1" x14ac:dyDescent="0.25">
      <c r="B26" s="9" t="s">
        <v>121</v>
      </c>
      <c r="C26" s="44">
        <v>789.06398832960076</v>
      </c>
      <c r="D26" s="44">
        <v>815.99788768209714</v>
      </c>
      <c r="E26" s="44">
        <v>714.638645499174</v>
      </c>
      <c r="F26" s="44">
        <v>669.12308481313266</v>
      </c>
      <c r="G26" s="44">
        <v>692.36546231953616</v>
      </c>
      <c r="H26" s="10"/>
      <c r="I26" s="11">
        <f t="shared" si="2"/>
        <v>3.4735578601199357E-2</v>
      </c>
      <c r="J26" s="65">
        <f t="shared" si="3"/>
        <v>5.5137006865365939E-3</v>
      </c>
      <c r="K26" s="65">
        <f t="shared" si="4"/>
        <v>2.5549016817047378E-4</v>
      </c>
      <c r="L26" s="21"/>
    </row>
    <row r="27" spans="2:12" ht="13.25" customHeight="1" x14ac:dyDescent="0.25">
      <c r="B27" s="9" t="s">
        <v>122</v>
      </c>
      <c r="C27" s="44">
        <v>2041.5096399309584</v>
      </c>
      <c r="D27" s="44">
        <v>2312.446799281965</v>
      </c>
      <c r="E27" s="44">
        <v>2384.6205039256533</v>
      </c>
      <c r="F27" s="44">
        <v>2446.2737942031558</v>
      </c>
      <c r="G27" s="44">
        <v>2512.9928287829057</v>
      </c>
      <c r="H27" s="10"/>
      <c r="I27" s="11">
        <f t="shared" si="2"/>
        <v>2.7273739651649587E-2</v>
      </c>
      <c r="J27" s="65">
        <f t="shared" si="3"/>
        <v>2.0012393799803897E-2</v>
      </c>
      <c r="K27" s="65">
        <f t="shared" si="4"/>
        <v>9.2732089536353378E-4</v>
      </c>
      <c r="L27" s="21"/>
    </row>
    <row r="28" spans="2:12" ht="13.25" customHeight="1" x14ac:dyDescent="0.25">
      <c r="B28" s="9" t="s">
        <v>123</v>
      </c>
      <c r="C28" s="44">
        <v>514.19528019136339</v>
      </c>
      <c r="D28" s="44">
        <v>493.61346113555845</v>
      </c>
      <c r="E28" s="44">
        <v>478.98859146138585</v>
      </c>
      <c r="F28" s="44">
        <v>492.57189474973609</v>
      </c>
      <c r="G28" s="44">
        <v>503.30020984035974</v>
      </c>
      <c r="H28" s="10"/>
      <c r="I28" s="11">
        <f t="shared" si="2"/>
        <v>2.1780201438562408E-2</v>
      </c>
      <c r="J28" s="65">
        <f t="shared" si="3"/>
        <v>4.0080663515969558E-3</v>
      </c>
      <c r="K28" s="65">
        <f t="shared" si="4"/>
        <v>1.8572309315019388E-4</v>
      </c>
      <c r="L28" s="21"/>
    </row>
    <row r="29" spans="2:12" ht="13.25" customHeight="1" x14ac:dyDescent="0.25">
      <c r="B29" s="9" t="s">
        <v>124</v>
      </c>
      <c r="C29" s="44">
        <v>3041.3056208978951</v>
      </c>
      <c r="D29" s="44">
        <v>3130.9838679698796</v>
      </c>
      <c r="E29" s="44">
        <v>3430.2138896973756</v>
      </c>
      <c r="F29" s="44">
        <v>3336.4795592137666</v>
      </c>
      <c r="G29" s="44">
        <v>3415.5750665803102</v>
      </c>
      <c r="H29" s="10"/>
      <c r="I29" s="11">
        <f t="shared" si="2"/>
        <v>2.3706276619654298E-2</v>
      </c>
      <c r="J29" s="65">
        <f t="shared" si="3"/>
        <v>2.7200170451064022E-2</v>
      </c>
      <c r="K29" s="65">
        <f t="shared" si="4"/>
        <v>1.2603832739374033E-3</v>
      </c>
      <c r="L29" s="21"/>
    </row>
    <row r="30" spans="2:12" ht="13.25" customHeight="1" x14ac:dyDescent="0.25">
      <c r="B30" s="9" t="s">
        <v>125</v>
      </c>
      <c r="C30" s="44">
        <v>23257.50936140203</v>
      </c>
      <c r="D30" s="44">
        <v>24254.95592186019</v>
      </c>
      <c r="E30" s="44">
        <v>23348.569381862635</v>
      </c>
      <c r="F30" s="44">
        <v>22507.094825489276</v>
      </c>
      <c r="G30" s="44">
        <v>22366.846656322155</v>
      </c>
      <c r="H30" s="10"/>
      <c r="I30" s="11">
        <f t="shared" si="2"/>
        <v>-6.2312870787876173E-3</v>
      </c>
      <c r="J30" s="65">
        <f t="shared" si="3"/>
        <v>0.17811994456145536</v>
      </c>
      <c r="K30" s="65">
        <f t="shared" si="4"/>
        <v>8.2536026486971451E-3</v>
      </c>
      <c r="L30" s="21"/>
    </row>
    <row r="31" spans="2:12" ht="13.25" customHeight="1" x14ac:dyDescent="0.25">
      <c r="B31" s="9" t="s">
        <v>126</v>
      </c>
      <c r="C31" s="44">
        <v>351.08922016226961</v>
      </c>
      <c r="D31" s="44">
        <v>362.9991398835088</v>
      </c>
      <c r="E31" s="44">
        <v>400.60146423899266</v>
      </c>
      <c r="F31" s="44">
        <v>426.89441242111064</v>
      </c>
      <c r="G31" s="44">
        <v>403.24619600832051</v>
      </c>
      <c r="H31" s="10"/>
      <c r="I31" s="11">
        <f t="shared" si="2"/>
        <v>-5.5395938022871793E-2</v>
      </c>
      <c r="J31" s="65">
        <f t="shared" si="3"/>
        <v>3.2112792286398406E-3</v>
      </c>
      <c r="K31" s="65">
        <f t="shared" si="4"/>
        <v>1.4880210530305451E-4</v>
      </c>
      <c r="L31" s="21"/>
    </row>
    <row r="32" spans="2:12" ht="13.25" customHeight="1" x14ac:dyDescent="0.25">
      <c r="B32" s="9" t="s">
        <v>14</v>
      </c>
      <c r="C32" s="44">
        <v>2595.2665158260252</v>
      </c>
      <c r="D32" s="44">
        <v>2439.7440520331584</v>
      </c>
      <c r="E32" s="44">
        <v>2059.5453342851779</v>
      </c>
      <c r="F32" s="44">
        <v>1921.3281294239537</v>
      </c>
      <c r="G32" s="44">
        <v>2158.2174631247753</v>
      </c>
      <c r="H32" s="10"/>
      <c r="I32" s="11">
        <f t="shared" si="2"/>
        <v>0.12329457424424684</v>
      </c>
      <c r="J32" s="65">
        <f t="shared" si="3"/>
        <v>1.7187115411938955E-2</v>
      </c>
      <c r="K32" s="65">
        <f t="shared" si="4"/>
        <v>7.9640503839534672E-4</v>
      </c>
      <c r="L32" s="21"/>
    </row>
    <row r="33" spans="1:12" ht="13.25" customHeight="1" x14ac:dyDescent="0.25">
      <c r="B33" s="9" t="s">
        <v>127</v>
      </c>
      <c r="C33" s="44">
        <v>559.53270912095422</v>
      </c>
      <c r="D33" s="44">
        <v>502.37909795631765</v>
      </c>
      <c r="E33" s="44">
        <v>496.74822624894244</v>
      </c>
      <c r="F33" s="44">
        <v>518.39910822028924</v>
      </c>
      <c r="G33" s="44">
        <v>514.42473951143484</v>
      </c>
      <c r="H33" s="10"/>
      <c r="I33" s="11">
        <f t="shared" si="2"/>
        <v>-7.6666194941938937E-3</v>
      </c>
      <c r="J33" s="65">
        <f t="shared" si="3"/>
        <v>4.0966573201286815E-3</v>
      </c>
      <c r="K33" s="65">
        <f t="shared" si="4"/>
        <v>1.8982816209305904E-4</v>
      </c>
      <c r="L33" s="21"/>
    </row>
    <row r="34" spans="1:12" ht="13.25" customHeight="1" x14ac:dyDescent="0.25">
      <c r="B34" s="56" t="s">
        <v>28</v>
      </c>
      <c r="C34" s="70">
        <f t="shared" ref="C34:G34" si="5">SUM(C10:C33)</f>
        <v>109695.50571949463</v>
      </c>
      <c r="D34" s="70">
        <f t="shared" si="5"/>
        <v>111411.53642220337</v>
      </c>
      <c r="E34" s="70">
        <f t="shared" si="5"/>
        <v>111915.03612078649</v>
      </c>
      <c r="F34" s="70">
        <f t="shared" si="5"/>
        <v>119374.8983491457</v>
      </c>
      <c r="G34" s="70">
        <f t="shared" si="5"/>
        <v>125571.82583562446</v>
      </c>
      <c r="H34" s="58"/>
      <c r="I34" s="59">
        <f t="shared" si="2"/>
        <v>5.1911478645653597E-2</v>
      </c>
      <c r="J34" s="60">
        <f t="shared" si="3"/>
        <v>1</v>
      </c>
      <c r="K34" s="61">
        <f t="shared" si="4"/>
        <v>4.6337329988610391E-2</v>
      </c>
      <c r="L34" s="57"/>
    </row>
    <row r="35" spans="1:12" s="1" customFormat="1" ht="13.25" customHeight="1" x14ac:dyDescent="0.3">
      <c r="A35" s="13"/>
      <c r="B35" s="62" t="s">
        <v>29</v>
      </c>
      <c r="C35" s="35">
        <v>2323784.693053111</v>
      </c>
      <c r="D35" s="35">
        <v>2407861.8618299006</v>
      </c>
      <c r="E35" s="35">
        <v>2509733.0000609672</v>
      </c>
      <c r="F35" s="35">
        <v>2630037.6981598777</v>
      </c>
      <c r="G35" s="35">
        <v>2709949.534565106</v>
      </c>
      <c r="H35" s="6"/>
      <c r="I35" s="7">
        <f t="shared" si="2"/>
        <v>3.0384293145736763E-2</v>
      </c>
      <c r="J35" s="64"/>
      <c r="K35" s="64">
        <f t="shared" si="4"/>
        <v>1</v>
      </c>
      <c r="L35" s="19"/>
    </row>
    <row r="36" spans="1:12" ht="7" customHeight="1" x14ac:dyDescent="0.25">
      <c r="B36" s="46"/>
      <c r="C36" s="47"/>
      <c r="D36" s="47"/>
      <c r="E36" s="47"/>
      <c r="F36" s="47"/>
      <c r="G36" s="47"/>
      <c r="H36" s="46"/>
      <c r="I36" s="46"/>
      <c r="J36" s="47"/>
      <c r="K36" s="47"/>
      <c r="L36" s="47"/>
    </row>
    <row r="37" spans="1:12" x14ac:dyDescent="0.25">
      <c r="A37" s="25"/>
      <c r="B37" s="26"/>
      <c r="C37" s="27"/>
      <c r="D37" s="27"/>
      <c r="E37" s="27"/>
      <c r="F37" s="27"/>
      <c r="G37" s="27"/>
      <c r="H37" s="28"/>
      <c r="I37" s="28"/>
      <c r="J37" s="27"/>
      <c r="K37" s="27"/>
      <c r="L37" s="27"/>
    </row>
    <row r="38" spans="1:12" x14ac:dyDescent="0.25">
      <c r="A38" s="25"/>
      <c r="B38" s="30"/>
      <c r="C38" s="27"/>
      <c r="D38" s="27"/>
      <c r="E38" s="27"/>
      <c r="F38" s="27"/>
      <c r="G38" s="27"/>
      <c r="H38" s="28"/>
      <c r="I38" s="28"/>
      <c r="J38" s="27"/>
      <c r="K38" s="27"/>
      <c r="L38" s="27"/>
    </row>
    <row r="39" spans="1:12" x14ac:dyDescent="0.25">
      <c r="A39" s="29"/>
      <c r="B39" s="30"/>
      <c r="C39" s="31"/>
      <c r="D39" s="31"/>
      <c r="E39" s="31"/>
      <c r="F39" s="31"/>
      <c r="G39" s="31"/>
      <c r="H39" s="32"/>
      <c r="I39" s="32"/>
      <c r="J39" s="31"/>
      <c r="K39" s="31"/>
      <c r="L39" s="31"/>
    </row>
  </sheetData>
  <mergeCells count="11">
    <mergeCell ref="H6:H7"/>
    <mergeCell ref="I6:I7"/>
    <mergeCell ref="J6:J7"/>
    <mergeCell ref="K6:K7"/>
    <mergeCell ref="L6:L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4940A-066F-4073-856F-A1AAFD73FEFD}">
  <dimension ref="A1:W29"/>
  <sheetViews>
    <sheetView zoomScaleNormal="100" workbookViewId="0"/>
  </sheetViews>
  <sheetFormatPr defaultRowHeight="12.5" x14ac:dyDescent="0.25"/>
  <cols>
    <col min="1" max="1" width="9" style="15" customWidth="1"/>
    <col min="2" max="2" width="22.08984375" customWidth="1"/>
    <col min="3" max="7" width="11.81640625" style="17" customWidth="1"/>
    <col min="8" max="8" width="1.36328125" customWidth="1"/>
    <col min="9" max="9" width="11.81640625" customWidth="1"/>
    <col min="10" max="10" width="10.81640625" customWidth="1"/>
    <col min="12" max="12" width="1.453125" customWidth="1"/>
  </cols>
  <sheetData>
    <row r="1" spans="1:12" ht="13" x14ac:dyDescent="0.3">
      <c r="A1" s="13"/>
      <c r="B1" s="2"/>
      <c r="C1"/>
      <c r="D1"/>
      <c r="E1"/>
      <c r="F1"/>
      <c r="G1"/>
      <c r="H1">
        <v>9</v>
      </c>
    </row>
    <row r="2" spans="1:12" x14ac:dyDescent="0.25">
      <c r="A2" s="14"/>
    </row>
    <row r="4" spans="1:12" x14ac:dyDescent="0.25">
      <c r="A4" s="14"/>
      <c r="B4" s="4" t="s">
        <v>36</v>
      </c>
      <c r="C4" s="18"/>
      <c r="D4" s="18"/>
      <c r="E4" s="18"/>
      <c r="F4" s="18"/>
      <c r="G4" s="18"/>
      <c r="H4" s="3"/>
      <c r="I4" s="3"/>
    </row>
    <row r="5" spans="1:12" x14ac:dyDescent="0.25">
      <c r="B5" s="3"/>
      <c r="C5" s="18"/>
      <c r="D5" s="18"/>
      <c r="E5" s="18"/>
      <c r="F5" s="18"/>
      <c r="G5" s="18"/>
      <c r="H5" s="3"/>
      <c r="I5" s="3"/>
    </row>
    <row r="6" spans="1:12" ht="13.25" customHeight="1" x14ac:dyDescent="0.25">
      <c r="B6" s="49"/>
      <c r="C6" s="43">
        <f t="shared" ref="C6:E6" si="0">D6-1</f>
        <v>2015</v>
      </c>
      <c r="D6" s="43">
        <f t="shared" si="0"/>
        <v>2016</v>
      </c>
      <c r="E6" s="43">
        <f t="shared" si="0"/>
        <v>2017</v>
      </c>
      <c r="F6" s="43">
        <f>G6-1</f>
        <v>2018</v>
      </c>
      <c r="G6" s="43">
        <v>2019</v>
      </c>
      <c r="H6" s="41"/>
      <c r="I6" s="41" t="s">
        <v>6</v>
      </c>
      <c r="J6" s="40" t="s">
        <v>35</v>
      </c>
      <c r="K6" s="40" t="s">
        <v>15</v>
      </c>
      <c r="L6" s="40"/>
    </row>
    <row r="7" spans="1:12" ht="13.25" customHeight="1" x14ac:dyDescent="0.25">
      <c r="B7" s="50"/>
      <c r="C7" s="51"/>
      <c r="D7" s="51"/>
      <c r="E7" s="51"/>
      <c r="F7" s="51"/>
      <c r="G7" s="51"/>
      <c r="H7" s="52"/>
      <c r="I7" s="52"/>
      <c r="J7" s="53"/>
      <c r="K7" s="53"/>
      <c r="L7" s="53"/>
    </row>
    <row r="8" spans="1:12" ht="6.5" customHeight="1" x14ac:dyDescent="0.25">
      <c r="B8" s="48"/>
      <c r="C8" s="37"/>
      <c r="D8" s="37"/>
      <c r="E8" s="37"/>
      <c r="F8" s="37"/>
      <c r="G8" s="37"/>
      <c r="H8" s="39"/>
      <c r="I8" s="38"/>
      <c r="J8" s="38"/>
      <c r="K8" s="38"/>
      <c r="L8" s="38"/>
    </row>
    <row r="9" spans="1:12" s="1" customFormat="1" ht="13.25" customHeight="1" x14ac:dyDescent="0.3">
      <c r="A9" s="13"/>
      <c r="B9" s="5" t="s">
        <v>2</v>
      </c>
      <c r="C9" s="20"/>
      <c r="D9" s="20"/>
      <c r="E9" s="20"/>
      <c r="F9" s="20"/>
      <c r="G9" s="20"/>
      <c r="H9" s="6"/>
      <c r="I9" s="8"/>
      <c r="J9" s="20"/>
      <c r="K9" s="20"/>
      <c r="L9" s="20"/>
    </row>
    <row r="10" spans="1:12" ht="13.25" customHeight="1" x14ac:dyDescent="0.25">
      <c r="B10" s="34" t="s">
        <v>17</v>
      </c>
      <c r="C10" s="44">
        <v>331.52218620729354</v>
      </c>
      <c r="D10" s="44">
        <v>311.68093201029001</v>
      </c>
      <c r="E10" s="44">
        <v>312.16720544917291</v>
      </c>
      <c r="F10" s="44">
        <v>315.47552513597913</v>
      </c>
      <c r="G10" s="44">
        <v>322.83587171188299</v>
      </c>
      <c r="H10" s="10"/>
      <c r="I10" s="11">
        <f>G10/F10-1</f>
        <v>2.333095910603955E-2</v>
      </c>
      <c r="J10" s="65">
        <f>G10/G$24</f>
        <v>7.7444717287197228E-3</v>
      </c>
      <c r="K10" s="65">
        <f>G10/G$25</f>
        <v>3.6243618881336382E-3</v>
      </c>
      <c r="L10" s="21"/>
    </row>
    <row r="11" spans="1:12" ht="13.25" customHeight="1" x14ac:dyDescent="0.25">
      <c r="B11" s="9" t="s">
        <v>18</v>
      </c>
      <c r="C11" s="44">
        <v>434.29295876367291</v>
      </c>
      <c r="D11" s="44">
        <v>441.34798400102113</v>
      </c>
      <c r="E11" s="44">
        <v>443.08483223912765</v>
      </c>
      <c r="F11" s="44">
        <v>436.86560153350467</v>
      </c>
      <c r="G11" s="44">
        <v>424.951562932564</v>
      </c>
      <c r="H11" s="10"/>
      <c r="I11" s="11">
        <f t="shared" ref="I11:I25" si="1">G11/F11-1</f>
        <v>-2.7271633562174435E-2</v>
      </c>
      <c r="J11" s="65">
        <f t="shared" ref="J11:J25" si="2">G11/G$24</f>
        <v>1.019411302639751E-2</v>
      </c>
      <c r="K11" s="65">
        <f t="shared" ref="K11:K25" si="3">G11/G$25</f>
        <v>4.7707779213895735E-3</v>
      </c>
      <c r="L11" s="21"/>
    </row>
    <row r="12" spans="1:12" ht="13.25" customHeight="1" x14ac:dyDescent="0.25">
      <c r="B12" s="9" t="s">
        <v>19</v>
      </c>
      <c r="C12" s="44">
        <v>162.94828283774763</v>
      </c>
      <c r="D12" s="44">
        <v>163.69807828162809</v>
      </c>
      <c r="E12" s="44">
        <v>160.3404691391994</v>
      </c>
      <c r="F12" s="44">
        <v>161.54562077909623</v>
      </c>
      <c r="G12" s="44">
        <v>159.76164614307157</v>
      </c>
      <c r="H12" s="10"/>
      <c r="I12" s="11">
        <f t="shared" si="1"/>
        <v>-1.1043163085578955E-2</v>
      </c>
      <c r="J12" s="65">
        <f t="shared" si="2"/>
        <v>3.832503325383096E-3</v>
      </c>
      <c r="K12" s="65">
        <f t="shared" si="3"/>
        <v>1.7935863768670781E-3</v>
      </c>
      <c r="L12" s="21"/>
    </row>
    <row r="13" spans="1:12" ht="13.25" customHeight="1" x14ac:dyDescent="0.25">
      <c r="B13" s="9" t="s">
        <v>9</v>
      </c>
      <c r="C13" s="44">
        <v>3666.3628405499976</v>
      </c>
      <c r="D13" s="44">
        <v>3702.8010733456185</v>
      </c>
      <c r="E13" s="44">
        <v>3824.1068762884097</v>
      </c>
      <c r="F13" s="44">
        <v>3801.5553795822311</v>
      </c>
      <c r="G13" s="44">
        <v>3764.2758298680938</v>
      </c>
      <c r="H13" s="10"/>
      <c r="I13" s="11">
        <f t="shared" si="1"/>
        <v>-9.8063939603147965E-3</v>
      </c>
      <c r="J13" s="65">
        <f t="shared" si="2"/>
        <v>9.0300769827504221E-2</v>
      </c>
      <c r="K13" s="65">
        <f t="shared" si="3"/>
        <v>4.2260167006386497E-2</v>
      </c>
      <c r="L13" s="21"/>
    </row>
    <row r="14" spans="1:12" ht="13.25" customHeight="1" x14ac:dyDescent="0.25">
      <c r="B14" s="9" t="s">
        <v>10</v>
      </c>
      <c r="C14" s="44">
        <v>392.29042853893975</v>
      </c>
      <c r="D14" s="44">
        <v>417.61282853165358</v>
      </c>
      <c r="E14" s="44">
        <v>411.91350079455697</v>
      </c>
      <c r="F14" s="44">
        <v>408.29351608272236</v>
      </c>
      <c r="G14" s="44">
        <v>405.6628609788292</v>
      </c>
      <c r="H14" s="10"/>
      <c r="I14" s="11">
        <f t="shared" si="1"/>
        <v>-6.4430489348260567E-3</v>
      </c>
      <c r="J14" s="65">
        <f t="shared" si="2"/>
        <v>9.7313986255092595E-3</v>
      </c>
      <c r="K14" s="65">
        <f t="shared" si="3"/>
        <v>4.5542306217912307E-3</v>
      </c>
      <c r="L14" s="21"/>
    </row>
    <row r="15" spans="1:12" ht="13.25" customHeight="1" x14ac:dyDescent="0.25">
      <c r="B15" s="9" t="s">
        <v>20</v>
      </c>
      <c r="C15" s="44">
        <v>383.60348934983642</v>
      </c>
      <c r="D15" s="44">
        <v>385.83701540496253</v>
      </c>
      <c r="E15" s="44">
        <v>391.11079671809028</v>
      </c>
      <c r="F15" s="44">
        <v>392.78120982145913</v>
      </c>
      <c r="G15" s="44">
        <v>400.55669733518818</v>
      </c>
      <c r="H15" s="10"/>
      <c r="I15" s="11">
        <f t="shared" si="1"/>
        <v>1.9795976282224403E-2</v>
      </c>
      <c r="J15" s="65">
        <f t="shared" si="2"/>
        <v>9.6089074668573304E-3</v>
      </c>
      <c r="K15" s="65">
        <f t="shared" si="3"/>
        <v>4.4969055643047373E-3</v>
      </c>
      <c r="L15" s="21"/>
    </row>
    <row r="16" spans="1:12" ht="13.25" customHeight="1" x14ac:dyDescent="0.25">
      <c r="B16" s="9" t="s">
        <v>12</v>
      </c>
      <c r="C16" s="44">
        <v>98.282594063724588</v>
      </c>
      <c r="D16" s="44">
        <v>99.311306015576406</v>
      </c>
      <c r="E16" s="44">
        <v>104.91160265571122</v>
      </c>
      <c r="F16" s="44">
        <v>119.04094765328858</v>
      </c>
      <c r="G16" s="44">
        <v>117.4706145312342</v>
      </c>
      <c r="H16" s="10"/>
      <c r="I16" s="11">
        <f t="shared" si="1"/>
        <v>-1.3191537475222725E-2</v>
      </c>
      <c r="J16" s="65">
        <f t="shared" si="2"/>
        <v>2.8179887457004346E-3</v>
      </c>
      <c r="K16" s="65">
        <f t="shared" si="3"/>
        <v>1.3188002189007408E-3</v>
      </c>
      <c r="L16" s="21"/>
    </row>
    <row r="17" spans="1:12" ht="13.25" customHeight="1" x14ac:dyDescent="0.25">
      <c r="B17" s="9" t="s">
        <v>21</v>
      </c>
      <c r="C17" s="44">
        <v>22932.468271878726</v>
      </c>
      <c r="D17" s="44">
        <v>23532.022619545245</v>
      </c>
      <c r="E17" s="44">
        <v>23981.275856218661</v>
      </c>
      <c r="F17" s="44">
        <v>24071.314560433348</v>
      </c>
      <c r="G17" s="44">
        <v>24102.238589996745</v>
      </c>
      <c r="H17" s="10"/>
      <c r="I17" s="11">
        <f t="shared" si="1"/>
        <v>1.2846838707440966E-3</v>
      </c>
      <c r="J17" s="65">
        <f t="shared" si="2"/>
        <v>0.57818576470235772</v>
      </c>
      <c r="K17" s="65">
        <f t="shared" si="3"/>
        <v>0.27058713922054112</v>
      </c>
      <c r="L17" s="21"/>
    </row>
    <row r="18" spans="1:12" ht="13.25" customHeight="1" x14ac:dyDescent="0.25">
      <c r="B18" s="9" t="s">
        <v>22</v>
      </c>
      <c r="C18" s="44">
        <v>827.01422356660146</v>
      </c>
      <c r="D18" s="44">
        <v>862.24172018541822</v>
      </c>
      <c r="E18" s="44">
        <v>882.33964831982689</v>
      </c>
      <c r="F18" s="44">
        <v>913.31067926482933</v>
      </c>
      <c r="G18" s="44">
        <v>920.85470536857417</v>
      </c>
      <c r="H18" s="10"/>
      <c r="I18" s="11">
        <f t="shared" si="1"/>
        <v>8.2600874762763787E-3</v>
      </c>
      <c r="J18" s="65">
        <f t="shared" si="2"/>
        <v>2.2090275142503484E-2</v>
      </c>
      <c r="K18" s="65">
        <f t="shared" si="3"/>
        <v>1.0338103634359982E-2</v>
      </c>
      <c r="L18" s="21"/>
    </row>
    <row r="19" spans="1:12" ht="13.25" customHeight="1" x14ac:dyDescent="0.25">
      <c r="B19" s="9" t="s">
        <v>23</v>
      </c>
      <c r="C19" s="44">
        <v>257.2151194741009</v>
      </c>
      <c r="D19" s="44">
        <v>252.79045553904407</v>
      </c>
      <c r="E19" s="44">
        <v>270.06110656329781</v>
      </c>
      <c r="F19" s="44">
        <v>272.83762226796711</v>
      </c>
      <c r="G19" s="44">
        <v>276.00564087122075</v>
      </c>
      <c r="H19" s="10"/>
      <c r="I19" s="11">
        <f t="shared" si="1"/>
        <v>1.1611370077628802E-2</v>
      </c>
      <c r="J19" s="65">
        <f t="shared" si="2"/>
        <v>6.6210668330004543E-3</v>
      </c>
      <c r="K19" s="65">
        <f t="shared" si="3"/>
        <v>3.0986157776677196E-3</v>
      </c>
      <c r="L19" s="21"/>
    </row>
    <row r="20" spans="1:12" ht="13.25" customHeight="1" x14ac:dyDescent="0.25">
      <c r="B20" s="9" t="s">
        <v>24</v>
      </c>
      <c r="C20" s="44">
        <v>161.70854573455924</v>
      </c>
      <c r="D20" s="44">
        <v>154.91008057458302</v>
      </c>
      <c r="E20" s="44">
        <v>157.0725341606753</v>
      </c>
      <c r="F20" s="44">
        <v>163.92587578732008</v>
      </c>
      <c r="G20" s="44">
        <v>170.31588775276052</v>
      </c>
      <c r="H20" s="10"/>
      <c r="I20" s="11">
        <f t="shared" si="1"/>
        <v>3.8981106153923806E-2</v>
      </c>
      <c r="J20" s="65">
        <f t="shared" si="2"/>
        <v>4.0856877851238654E-3</v>
      </c>
      <c r="K20" s="65">
        <f t="shared" si="3"/>
        <v>1.9120750406127522E-3</v>
      </c>
      <c r="L20" s="21"/>
    </row>
    <row r="21" spans="1:12" ht="13.25" customHeight="1" x14ac:dyDescent="0.25">
      <c r="B21" s="9" t="s">
        <v>25</v>
      </c>
      <c r="C21" s="44">
        <v>122.85483035990249</v>
      </c>
      <c r="D21" s="44">
        <v>120.47536808953232</v>
      </c>
      <c r="E21" s="44">
        <v>115.59190351090257</v>
      </c>
      <c r="F21" s="44">
        <v>108.67663648152927</v>
      </c>
      <c r="G21" s="44">
        <v>109.88725473506418</v>
      </c>
      <c r="H21" s="10"/>
      <c r="I21" s="11">
        <f t="shared" si="1"/>
        <v>1.1139636749253556E-2</v>
      </c>
      <c r="J21" s="65">
        <f t="shared" si="2"/>
        <v>2.6360724201114315E-3</v>
      </c>
      <c r="K21" s="65">
        <f t="shared" si="3"/>
        <v>1.2336645737089558E-3</v>
      </c>
      <c r="L21" s="21"/>
    </row>
    <row r="22" spans="1:12" ht="13.25" customHeight="1" x14ac:dyDescent="0.25">
      <c r="B22" s="9" t="s">
        <v>26</v>
      </c>
      <c r="C22" s="44">
        <v>4682.9184330390008</v>
      </c>
      <c r="D22" s="44">
        <v>4852.6678117994852</v>
      </c>
      <c r="E22" s="44">
        <v>4870.0962304252971</v>
      </c>
      <c r="F22" s="44">
        <v>4804.4622826684335</v>
      </c>
      <c r="G22" s="44">
        <v>4838.0586297774562</v>
      </c>
      <c r="H22" s="10"/>
      <c r="I22" s="11">
        <f t="shared" si="1"/>
        <v>6.992738236330398E-3</v>
      </c>
      <c r="J22" s="65">
        <f t="shared" si="2"/>
        <v>0.11605961903031253</v>
      </c>
      <c r="K22" s="65">
        <f t="shared" si="3"/>
        <v>5.4315139198566446E-2</v>
      </c>
      <c r="L22" s="21"/>
    </row>
    <row r="23" spans="1:12" ht="13.25" customHeight="1" x14ac:dyDescent="0.25">
      <c r="B23" s="9" t="s">
        <v>27</v>
      </c>
      <c r="C23" s="44">
        <v>5068.4133692068481</v>
      </c>
      <c r="D23" s="44">
        <v>5318.2133649077259</v>
      </c>
      <c r="E23" s="44">
        <v>5299.0225303889501</v>
      </c>
      <c r="F23" s="44">
        <v>5572.3740477181364</v>
      </c>
      <c r="G23" s="44">
        <v>5673.1013824859619</v>
      </c>
      <c r="H23" s="10"/>
      <c r="I23" s="11">
        <f t="shared" si="1"/>
        <v>1.8076197668222438E-2</v>
      </c>
      <c r="J23" s="65">
        <f t="shared" si="2"/>
        <v>0.13609136134051902</v>
      </c>
      <c r="K23" s="65">
        <f t="shared" si="3"/>
        <v>6.3689862991899812E-2</v>
      </c>
      <c r="L23" s="21"/>
    </row>
    <row r="24" spans="1:12" ht="13.25" customHeight="1" x14ac:dyDescent="0.25">
      <c r="B24" s="56" t="s">
        <v>28</v>
      </c>
      <c r="C24" s="70">
        <f>SUM(C10:C23)</f>
        <v>39521.895573570953</v>
      </c>
      <c r="D24" s="70">
        <f t="shared" ref="D24:G24" si="4">SUM(D10:D23)</f>
        <v>40615.610638231796</v>
      </c>
      <c r="E24" s="70">
        <f t="shared" si="4"/>
        <v>41223.095092871881</v>
      </c>
      <c r="F24" s="70">
        <f t="shared" si="4"/>
        <v>41542.459505209845</v>
      </c>
      <c r="G24" s="70">
        <f t="shared" si="4"/>
        <v>41685.977174488646</v>
      </c>
      <c r="H24" s="58"/>
      <c r="I24" s="59">
        <f t="shared" si="1"/>
        <v>3.454722493279494E-3</v>
      </c>
      <c r="J24" s="60">
        <f t="shared" si="2"/>
        <v>1</v>
      </c>
      <c r="K24" s="61">
        <f t="shared" si="3"/>
        <v>0.46799343003513028</v>
      </c>
      <c r="L24" s="57"/>
    </row>
    <row r="25" spans="1:12" s="1" customFormat="1" ht="13.25" customHeight="1" x14ac:dyDescent="0.3">
      <c r="A25" s="13"/>
      <c r="B25" s="62" t="s">
        <v>29</v>
      </c>
      <c r="C25" s="35">
        <v>85727.876464950808</v>
      </c>
      <c r="D25" s="35">
        <v>86510.883222077202</v>
      </c>
      <c r="E25" s="35">
        <v>87708.744681393815</v>
      </c>
      <c r="F25" s="35">
        <v>88400.332718683931</v>
      </c>
      <c r="G25" s="35">
        <v>89073.851253338013</v>
      </c>
      <c r="H25" s="6"/>
      <c r="I25" s="7">
        <f t="shared" si="1"/>
        <v>7.6189592724431598E-3</v>
      </c>
      <c r="J25" s="64"/>
      <c r="K25" s="64">
        <f t="shared" si="3"/>
        <v>1</v>
      </c>
      <c r="L25" s="19"/>
    </row>
    <row r="26" spans="1:12" ht="7" customHeight="1" x14ac:dyDescent="0.25">
      <c r="B26" s="46"/>
      <c r="C26" s="47"/>
      <c r="D26" s="47"/>
      <c r="E26" s="47"/>
      <c r="F26" s="47"/>
      <c r="G26" s="47"/>
      <c r="H26" s="46"/>
      <c r="I26" s="46"/>
      <c r="J26" s="47"/>
      <c r="K26" s="47"/>
      <c r="L26" s="47"/>
    </row>
    <row r="27" spans="1:12" x14ac:dyDescent="0.25">
      <c r="A27" s="25"/>
      <c r="B27" s="26"/>
      <c r="C27" s="27"/>
      <c r="D27" s="27"/>
      <c r="E27" s="27"/>
      <c r="F27" s="27"/>
      <c r="G27" s="27"/>
      <c r="H27" s="28"/>
      <c r="I27" s="28"/>
      <c r="J27" s="27"/>
      <c r="K27" s="27"/>
      <c r="L27" s="27"/>
    </row>
    <row r="28" spans="1:12" x14ac:dyDescent="0.25">
      <c r="A28" s="25"/>
      <c r="B28" s="30"/>
      <c r="C28" s="27"/>
      <c r="D28" s="27"/>
      <c r="E28" s="27"/>
      <c r="F28" s="27"/>
      <c r="G28" s="27"/>
      <c r="H28" s="28"/>
      <c r="I28" s="28"/>
      <c r="J28" s="27"/>
      <c r="K28" s="27"/>
      <c r="L28" s="27"/>
    </row>
    <row r="29" spans="1:12" x14ac:dyDescent="0.25">
      <c r="A29" s="29"/>
      <c r="B29" s="30"/>
      <c r="C29" s="31"/>
      <c r="D29" s="31"/>
      <c r="E29" s="31"/>
      <c r="F29" s="31"/>
      <c r="G29" s="31"/>
      <c r="H29" s="32"/>
      <c r="I29" s="32"/>
      <c r="J29" s="31"/>
      <c r="K29" s="31"/>
      <c r="L29" s="31"/>
    </row>
  </sheetData>
  <mergeCells count="11">
    <mergeCell ref="J6:J7"/>
    <mergeCell ref="K6:K7"/>
    <mergeCell ref="L6:L7"/>
    <mergeCell ref="H6:H7"/>
    <mergeCell ref="I6:I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A0C10-5A91-47C4-9520-D96F88EC8D16}">
  <dimension ref="A1:W29"/>
  <sheetViews>
    <sheetView zoomScaleNormal="100" workbookViewId="0"/>
  </sheetViews>
  <sheetFormatPr defaultRowHeight="12.5" x14ac:dyDescent="0.25"/>
  <cols>
    <col min="1" max="1" width="9" style="15" customWidth="1"/>
    <col min="2" max="2" width="22.08984375" customWidth="1"/>
    <col min="3" max="7" width="11.81640625" style="17" customWidth="1"/>
    <col min="8" max="8" width="1.36328125" customWidth="1"/>
    <col min="9" max="9" width="11.81640625" customWidth="1"/>
    <col min="10" max="10" width="10.81640625" customWidth="1"/>
    <col min="12" max="12" width="1.453125" customWidth="1"/>
  </cols>
  <sheetData>
    <row r="1" spans="1:12" ht="13" x14ac:dyDescent="0.3">
      <c r="A1" s="13"/>
      <c r="B1" s="2"/>
      <c r="C1"/>
      <c r="D1"/>
      <c r="E1"/>
      <c r="F1"/>
      <c r="G1"/>
      <c r="H1">
        <v>9</v>
      </c>
    </row>
    <row r="2" spans="1:12" x14ac:dyDescent="0.25">
      <c r="A2" s="14"/>
    </row>
    <row r="4" spans="1:12" x14ac:dyDescent="0.25">
      <c r="A4" s="14"/>
      <c r="B4" s="4" t="s">
        <v>36</v>
      </c>
      <c r="C4" s="18"/>
      <c r="D4" s="18"/>
      <c r="E4" s="18"/>
      <c r="F4" s="18"/>
      <c r="G4" s="18"/>
      <c r="H4" s="3"/>
      <c r="I4" s="3"/>
    </row>
    <row r="5" spans="1:12" x14ac:dyDescent="0.25">
      <c r="B5" s="3"/>
      <c r="C5" s="18"/>
      <c r="D5" s="18"/>
      <c r="E5" s="18"/>
      <c r="F5" s="18"/>
      <c r="G5" s="18"/>
      <c r="H5" s="3"/>
      <c r="I5" s="3"/>
    </row>
    <row r="6" spans="1:12" ht="13.25" customHeight="1" x14ac:dyDescent="0.25">
      <c r="B6" s="49" t="s">
        <v>136</v>
      </c>
      <c r="C6" s="43">
        <f t="shared" ref="C6:E6" si="0">D6-1</f>
        <v>2015</v>
      </c>
      <c r="D6" s="43">
        <f t="shared" si="0"/>
        <v>2016</v>
      </c>
      <c r="E6" s="43">
        <f t="shared" si="0"/>
        <v>2017</v>
      </c>
      <c r="F6" s="43">
        <f>G6-1</f>
        <v>2018</v>
      </c>
      <c r="G6" s="43">
        <v>2019</v>
      </c>
      <c r="H6" s="41"/>
      <c r="I6" s="41" t="s">
        <v>6</v>
      </c>
      <c r="J6" s="40" t="s">
        <v>35</v>
      </c>
      <c r="K6" s="40" t="s">
        <v>15</v>
      </c>
      <c r="L6" s="40"/>
    </row>
    <row r="7" spans="1:12" ht="13.25" customHeight="1" x14ac:dyDescent="0.25">
      <c r="B7" s="50"/>
      <c r="C7" s="51"/>
      <c r="D7" s="51"/>
      <c r="E7" s="51"/>
      <c r="F7" s="51"/>
      <c r="G7" s="51"/>
      <c r="H7" s="52"/>
      <c r="I7" s="52"/>
      <c r="J7" s="53"/>
      <c r="K7" s="53"/>
      <c r="L7" s="53"/>
    </row>
    <row r="8" spans="1:12" ht="7" customHeight="1" x14ac:dyDescent="0.25">
      <c r="B8" s="48"/>
      <c r="C8" s="37"/>
      <c r="D8" s="37"/>
      <c r="E8" s="37"/>
      <c r="F8" s="37"/>
      <c r="G8" s="37"/>
      <c r="H8" s="39"/>
      <c r="I8" s="38"/>
      <c r="J8" s="38"/>
      <c r="K8" s="38"/>
      <c r="L8" s="38"/>
    </row>
    <row r="9" spans="1:12" s="1" customFormat="1" ht="13.25" customHeight="1" x14ac:dyDescent="0.3">
      <c r="A9" s="13"/>
      <c r="B9" s="5" t="s">
        <v>2</v>
      </c>
      <c r="C9" s="20"/>
      <c r="D9" s="20"/>
      <c r="E9" s="20"/>
      <c r="F9" s="20"/>
      <c r="G9" s="20"/>
      <c r="H9" s="6"/>
      <c r="I9" s="8"/>
      <c r="J9" s="20"/>
      <c r="K9" s="20"/>
      <c r="L9" s="20"/>
    </row>
    <row r="10" spans="1:12" ht="13.25" customHeight="1" x14ac:dyDescent="0.25">
      <c r="B10" s="34" t="s">
        <v>17</v>
      </c>
      <c r="C10" s="44">
        <v>6455.4221125863869</v>
      </c>
      <c r="D10" s="44">
        <v>7168.1011088761443</v>
      </c>
      <c r="E10" s="44">
        <v>7103.795630870226</v>
      </c>
      <c r="F10" s="44">
        <v>6984.7923447877374</v>
      </c>
      <c r="G10" s="44">
        <v>7336.4723085302639</v>
      </c>
      <c r="H10" s="10"/>
      <c r="I10" s="11">
        <f>G10/F10-1</f>
        <v>5.0349379964740315E-2</v>
      </c>
      <c r="J10" s="65">
        <f>G10/G$24</f>
        <v>5.1205007937539914E-3</v>
      </c>
      <c r="K10" s="65">
        <f>G10/G$25</f>
        <v>2.7072357676607523E-3</v>
      </c>
      <c r="L10" s="21"/>
    </row>
    <row r="11" spans="1:12" ht="13.25" customHeight="1" x14ac:dyDescent="0.25">
      <c r="B11" s="9" t="s">
        <v>18</v>
      </c>
      <c r="C11" s="44">
        <v>14335.372389179054</v>
      </c>
      <c r="D11" s="44">
        <v>15100.50655646793</v>
      </c>
      <c r="E11" s="44">
        <v>15789.401168288372</v>
      </c>
      <c r="F11" s="44">
        <v>16200.567558766439</v>
      </c>
      <c r="G11" s="44">
        <v>16527.963010527455</v>
      </c>
      <c r="H11" s="10"/>
      <c r="I11" s="11">
        <f t="shared" ref="I11:I25" si="1">G11/F11-1</f>
        <v>2.0208887779604723E-2</v>
      </c>
      <c r="J11" s="65">
        <f t="shared" ref="J11:J25" si="2">G11/G$24</f>
        <v>1.1535714190066493E-2</v>
      </c>
      <c r="K11" s="65">
        <f t="shared" ref="K11:K25" si="3">G11/G$25</f>
        <v>6.0989929147074948E-3</v>
      </c>
      <c r="L11" s="21"/>
    </row>
    <row r="12" spans="1:12" ht="13.25" customHeight="1" x14ac:dyDescent="0.25">
      <c r="B12" s="9" t="s">
        <v>19</v>
      </c>
      <c r="C12" s="44">
        <v>5653.4183783134285</v>
      </c>
      <c r="D12" s="44">
        <v>5639.0644864744027</v>
      </c>
      <c r="E12" s="44">
        <v>6083.9739678125716</v>
      </c>
      <c r="F12" s="44">
        <v>6435.4823677675067</v>
      </c>
      <c r="G12" s="44">
        <v>6342.3757549761576</v>
      </c>
      <c r="H12" s="10"/>
      <c r="I12" s="11">
        <f t="shared" si="1"/>
        <v>-1.4467697597569273E-2</v>
      </c>
      <c r="J12" s="65">
        <f t="shared" si="2"/>
        <v>4.4266697565096547E-3</v>
      </c>
      <c r="K12" s="65">
        <f t="shared" si="3"/>
        <v>2.3404036400234978E-3</v>
      </c>
      <c r="L12" s="21"/>
    </row>
    <row r="13" spans="1:12" ht="13.25" customHeight="1" x14ac:dyDescent="0.25">
      <c r="B13" s="9" t="s">
        <v>9</v>
      </c>
      <c r="C13" s="44">
        <v>82790.33458484833</v>
      </c>
      <c r="D13" s="44">
        <v>86464.085020435392</v>
      </c>
      <c r="E13" s="44">
        <v>93056.329680550451</v>
      </c>
      <c r="F13" s="44">
        <v>99425.751038474526</v>
      </c>
      <c r="G13" s="44">
        <v>105268.65974299127</v>
      </c>
      <c r="H13" s="10"/>
      <c r="I13" s="11">
        <f t="shared" si="1"/>
        <v>5.8766553367605168E-2</v>
      </c>
      <c r="J13" s="65">
        <f t="shared" si="2"/>
        <v>7.347240377976573E-2</v>
      </c>
      <c r="K13" s="65">
        <f t="shared" si="3"/>
        <v>3.8845247263943915E-2</v>
      </c>
      <c r="L13" s="21"/>
    </row>
    <row r="14" spans="1:12" ht="13.25" customHeight="1" x14ac:dyDescent="0.25">
      <c r="B14" s="9" t="s">
        <v>10</v>
      </c>
      <c r="C14" s="44">
        <v>9010.3715286141105</v>
      </c>
      <c r="D14" s="44">
        <v>8803.9486184368452</v>
      </c>
      <c r="E14" s="44">
        <v>9013.8108839541528</v>
      </c>
      <c r="F14" s="44">
        <v>10009.464356546552</v>
      </c>
      <c r="G14" s="44">
        <v>10036.131166944542</v>
      </c>
      <c r="H14" s="10"/>
      <c r="I14" s="11">
        <f t="shared" si="1"/>
        <v>2.6641595841787602E-3</v>
      </c>
      <c r="J14" s="65">
        <f t="shared" si="2"/>
        <v>7.0047313538969536E-3</v>
      </c>
      <c r="K14" s="65">
        <f t="shared" si="3"/>
        <v>3.7034383994737916E-3</v>
      </c>
      <c r="L14" s="21"/>
    </row>
    <row r="15" spans="1:12" ht="13.25" customHeight="1" x14ac:dyDescent="0.25">
      <c r="B15" s="9" t="s">
        <v>20</v>
      </c>
      <c r="C15" s="44">
        <v>10860.689996904945</v>
      </c>
      <c r="D15" s="44">
        <v>11330.70719119408</v>
      </c>
      <c r="E15" s="44">
        <v>11869.267106862217</v>
      </c>
      <c r="F15" s="44">
        <v>12316.867391011119</v>
      </c>
      <c r="G15" s="44">
        <v>12449.514499991419</v>
      </c>
      <c r="H15" s="10"/>
      <c r="I15" s="11">
        <f t="shared" si="1"/>
        <v>1.0769549169385995E-2</v>
      </c>
      <c r="J15" s="65">
        <f t="shared" si="2"/>
        <v>8.689155523007577E-3</v>
      </c>
      <c r="K15" s="65">
        <f t="shared" si="3"/>
        <v>4.5940023388624926E-3</v>
      </c>
      <c r="L15" s="21"/>
    </row>
    <row r="16" spans="1:12" ht="13.25" customHeight="1" x14ac:dyDescent="0.25">
      <c r="B16" s="9" t="s">
        <v>12</v>
      </c>
      <c r="C16" s="44">
        <v>2327.7044633235496</v>
      </c>
      <c r="D16" s="44">
        <v>2507.524959814974</v>
      </c>
      <c r="E16" s="44">
        <v>2378.2807788930781</v>
      </c>
      <c r="F16" s="44">
        <v>2474.5169630680607</v>
      </c>
      <c r="G16" s="44">
        <v>2560.4674853323204</v>
      </c>
      <c r="H16" s="10"/>
      <c r="I16" s="11">
        <f t="shared" si="1"/>
        <v>3.4734262705434338E-2</v>
      </c>
      <c r="J16" s="65">
        <f t="shared" si="2"/>
        <v>1.7870817525994277E-3</v>
      </c>
      <c r="K16" s="65">
        <f t="shared" si="3"/>
        <v>9.448395450446E-4</v>
      </c>
      <c r="L16" s="21"/>
    </row>
    <row r="17" spans="1:12" ht="13.25" customHeight="1" x14ac:dyDescent="0.25">
      <c r="B17" s="9" t="s">
        <v>21</v>
      </c>
      <c r="C17" s="44">
        <v>725309.6795673637</v>
      </c>
      <c r="D17" s="44">
        <v>772054.4719396272</v>
      </c>
      <c r="E17" s="44">
        <v>812821.56582330342</v>
      </c>
      <c r="F17" s="44">
        <v>862521.1073421007</v>
      </c>
      <c r="G17" s="44">
        <v>894502.05147112918</v>
      </c>
      <c r="H17" s="10"/>
      <c r="I17" s="11">
        <f t="shared" si="1"/>
        <v>3.707844811772687E-2</v>
      </c>
      <c r="J17" s="65">
        <f t="shared" si="2"/>
        <v>0.62431891949580254</v>
      </c>
      <c r="K17" s="65">
        <f t="shared" si="3"/>
        <v>0.33008070447875676</v>
      </c>
      <c r="L17" s="21"/>
    </row>
    <row r="18" spans="1:12" ht="13.25" customHeight="1" x14ac:dyDescent="0.25">
      <c r="B18" s="9" t="s">
        <v>22</v>
      </c>
      <c r="C18" s="44">
        <v>21943.925303896456</v>
      </c>
      <c r="D18" s="44">
        <v>23218.496318609767</v>
      </c>
      <c r="E18" s="44">
        <v>24126.847152336595</v>
      </c>
      <c r="F18" s="44">
        <v>26133.620275908568</v>
      </c>
      <c r="G18" s="44">
        <v>26871.558002414829</v>
      </c>
      <c r="H18" s="10"/>
      <c r="I18" s="11">
        <f t="shared" si="1"/>
        <v>2.8237102962215044E-2</v>
      </c>
      <c r="J18" s="65">
        <f t="shared" si="2"/>
        <v>1.8755040337409316E-2</v>
      </c>
      <c r="K18" s="65">
        <f t="shared" si="3"/>
        <v>9.9158887129339804E-3</v>
      </c>
      <c r="L18" s="21"/>
    </row>
    <row r="19" spans="1:12" ht="13.25" customHeight="1" x14ac:dyDescent="0.25">
      <c r="B19" s="9" t="s">
        <v>23</v>
      </c>
      <c r="C19" s="44">
        <v>5985.8513294931299</v>
      </c>
      <c r="D19" s="44">
        <v>7137.6893755676065</v>
      </c>
      <c r="E19" s="44">
        <v>6523.389159408378</v>
      </c>
      <c r="F19" s="44">
        <v>6470.3907300009041</v>
      </c>
      <c r="G19" s="44">
        <v>7010.5013980211497</v>
      </c>
      <c r="H19" s="10"/>
      <c r="I19" s="11">
        <f t="shared" si="1"/>
        <v>8.347419662246125E-2</v>
      </c>
      <c r="J19" s="65">
        <f t="shared" si="2"/>
        <v>4.8929889548471788E-3</v>
      </c>
      <c r="K19" s="65">
        <f t="shared" si="3"/>
        <v>2.5869490588673262E-3</v>
      </c>
      <c r="L19" s="21"/>
    </row>
    <row r="20" spans="1:12" ht="13.25" customHeight="1" x14ac:dyDescent="0.25">
      <c r="B20" s="9" t="s">
        <v>24</v>
      </c>
      <c r="C20" s="44">
        <v>3390.6483501841435</v>
      </c>
      <c r="D20" s="44">
        <v>3500.0722975920444</v>
      </c>
      <c r="E20" s="44">
        <v>3228.799748260004</v>
      </c>
      <c r="F20" s="44">
        <v>3343.5066357072274</v>
      </c>
      <c r="G20" s="44">
        <v>3403.6535489436642</v>
      </c>
      <c r="H20" s="10"/>
      <c r="I20" s="11">
        <f t="shared" si="1"/>
        <v>1.7989171187547059E-2</v>
      </c>
      <c r="J20" s="65">
        <f t="shared" si="2"/>
        <v>2.3755846087996895E-3</v>
      </c>
      <c r="K20" s="65">
        <f t="shared" si="3"/>
        <v>1.2559841080176735E-3</v>
      </c>
      <c r="L20" s="21"/>
    </row>
    <row r="21" spans="1:12" ht="13.25" customHeight="1" x14ac:dyDescent="0.25">
      <c r="B21" s="9" t="s">
        <v>25</v>
      </c>
      <c r="C21" s="44">
        <v>1355.0142679680191</v>
      </c>
      <c r="D21" s="44">
        <v>2255.8116493580746</v>
      </c>
      <c r="E21" s="44">
        <v>2287.7878715419015</v>
      </c>
      <c r="F21" s="44">
        <v>2243.8915302750929</v>
      </c>
      <c r="G21" s="44">
        <v>2272.4149858615428</v>
      </c>
      <c r="H21" s="10"/>
      <c r="I21" s="11">
        <f t="shared" si="1"/>
        <v>1.271160178716535E-2</v>
      </c>
      <c r="J21" s="65">
        <f t="shared" si="2"/>
        <v>1.586035120082604E-3</v>
      </c>
      <c r="K21" s="65">
        <f t="shared" si="3"/>
        <v>8.3854513040820193E-4</v>
      </c>
      <c r="L21" s="21"/>
    </row>
    <row r="22" spans="1:12" ht="13.25" customHeight="1" x14ac:dyDescent="0.25">
      <c r="B22" s="9" t="s">
        <v>26</v>
      </c>
      <c r="C22" s="44">
        <v>130132.94115345717</v>
      </c>
      <c r="D22" s="44">
        <v>135217.31043211726</v>
      </c>
      <c r="E22" s="44">
        <v>129460.36173909024</v>
      </c>
      <c r="F22" s="44">
        <v>140952.45828909648</v>
      </c>
      <c r="G22" s="44">
        <v>143169.72094666434</v>
      </c>
      <c r="H22" s="10"/>
      <c r="I22" s="11">
        <f t="shared" si="1"/>
        <v>1.5730571034243468E-2</v>
      </c>
      <c r="J22" s="65">
        <f t="shared" si="2"/>
        <v>9.9925500829130279E-2</v>
      </c>
      <c r="K22" s="65">
        <f t="shared" si="3"/>
        <v>5.2831139148737057E-2</v>
      </c>
      <c r="L22" s="21"/>
    </row>
    <row r="23" spans="1:12" ht="13.25" customHeight="1" x14ac:dyDescent="0.25">
      <c r="B23" s="9" t="s">
        <v>27</v>
      </c>
      <c r="C23" s="44">
        <v>161740.97671081556</v>
      </c>
      <c r="D23" s="44">
        <v>159092.07702826694</v>
      </c>
      <c r="E23" s="44">
        <v>175390.83715953206</v>
      </c>
      <c r="F23" s="44">
        <v>190657.42822495685</v>
      </c>
      <c r="G23" s="44">
        <v>195013.12289720855</v>
      </c>
      <c r="H23" s="10"/>
      <c r="I23" s="11">
        <f t="shared" si="1"/>
        <v>2.2845659425933418E-2</v>
      </c>
      <c r="J23" s="65">
        <f t="shared" si="2"/>
        <v>0.13610967350432845</v>
      </c>
      <c r="K23" s="65">
        <f t="shared" si="3"/>
        <v>7.1961902024313656E-2</v>
      </c>
      <c r="L23" s="21"/>
    </row>
    <row r="24" spans="1:12" ht="13.25" customHeight="1" x14ac:dyDescent="0.25">
      <c r="B24" s="56" t="s">
        <v>28</v>
      </c>
      <c r="C24" s="70">
        <f>SUM(C10:C23)</f>
        <v>1181292.3501369478</v>
      </c>
      <c r="D24" s="70">
        <f t="shared" ref="D24:G24" si="4">SUM(D10:D23)</f>
        <v>1239489.8669828386</v>
      </c>
      <c r="E24" s="70">
        <f t="shared" si="4"/>
        <v>1299134.4478707036</v>
      </c>
      <c r="F24" s="70">
        <f t="shared" si="4"/>
        <v>1386169.8450484679</v>
      </c>
      <c r="G24" s="70">
        <f t="shared" si="4"/>
        <v>1432764.6072195368</v>
      </c>
      <c r="H24" s="58"/>
      <c r="I24" s="59">
        <f t="shared" si="1"/>
        <v>3.3614035348922044E-2</v>
      </c>
      <c r="J24" s="60">
        <f t="shared" si="2"/>
        <v>1</v>
      </c>
      <c r="K24" s="61">
        <f t="shared" si="3"/>
        <v>0.52870527253175126</v>
      </c>
      <c r="L24" s="57"/>
    </row>
    <row r="25" spans="1:12" s="1" customFormat="1" ht="13.25" customHeight="1" x14ac:dyDescent="0.3">
      <c r="A25" s="13"/>
      <c r="B25" s="62" t="s">
        <v>29</v>
      </c>
      <c r="C25" s="35">
        <v>2323784.693053111</v>
      </c>
      <c r="D25" s="35">
        <v>2407861.8618299006</v>
      </c>
      <c r="E25" s="35">
        <v>2509733.0000609672</v>
      </c>
      <c r="F25" s="35">
        <v>2630037.6981598777</v>
      </c>
      <c r="G25" s="35">
        <v>2709949.534565106</v>
      </c>
      <c r="H25" s="6"/>
      <c r="I25" s="7">
        <f t="shared" si="1"/>
        <v>3.0384293145736763E-2</v>
      </c>
      <c r="J25" s="64"/>
      <c r="K25" s="64">
        <f t="shared" si="3"/>
        <v>1</v>
      </c>
      <c r="L25" s="19"/>
    </row>
    <row r="26" spans="1:12" ht="7" customHeight="1" x14ac:dyDescent="0.25">
      <c r="B26" s="46"/>
      <c r="C26" s="47"/>
      <c r="D26" s="47"/>
      <c r="E26" s="47"/>
      <c r="F26" s="47"/>
      <c r="G26" s="47"/>
      <c r="H26" s="46"/>
      <c r="I26" s="46"/>
      <c r="J26" s="47"/>
      <c r="K26" s="47"/>
      <c r="L26" s="47"/>
    </row>
    <row r="27" spans="1:12" x14ac:dyDescent="0.25">
      <c r="A27" s="25"/>
      <c r="B27" s="26"/>
      <c r="C27" s="27"/>
      <c r="D27" s="27"/>
      <c r="E27" s="27"/>
      <c r="F27" s="27"/>
      <c r="G27" s="27"/>
      <c r="H27" s="28"/>
      <c r="I27" s="28"/>
      <c r="J27" s="27"/>
      <c r="K27" s="27"/>
      <c r="L27" s="27"/>
    </row>
    <row r="28" spans="1:12" x14ac:dyDescent="0.25">
      <c r="A28" s="25"/>
      <c r="B28" s="30"/>
      <c r="C28" s="27"/>
      <c r="D28" s="27"/>
      <c r="E28" s="27"/>
      <c r="F28" s="27"/>
      <c r="G28" s="27"/>
      <c r="H28" s="28"/>
      <c r="I28" s="28"/>
      <c r="J28" s="27"/>
      <c r="K28" s="27"/>
      <c r="L28" s="27"/>
    </row>
    <row r="29" spans="1:12" x14ac:dyDescent="0.25">
      <c r="A29" s="29"/>
      <c r="B29" s="30"/>
      <c r="C29" s="31"/>
      <c r="D29" s="31"/>
      <c r="E29" s="31"/>
      <c r="F29" s="31"/>
      <c r="G29" s="31"/>
      <c r="H29" s="32"/>
      <c r="I29" s="32"/>
      <c r="J29" s="31"/>
      <c r="K29" s="31"/>
      <c r="L29" s="31"/>
    </row>
  </sheetData>
  <mergeCells count="11">
    <mergeCell ref="H6:H7"/>
    <mergeCell ref="I6:I7"/>
    <mergeCell ref="J6:J7"/>
    <mergeCell ref="K6:K7"/>
    <mergeCell ref="L6:L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3D92D-D2A8-4B4A-8A30-FEF62E59E584}">
  <dimension ref="A1:X36"/>
  <sheetViews>
    <sheetView zoomScaleNormal="100" workbookViewId="0"/>
  </sheetViews>
  <sheetFormatPr defaultRowHeight="12.5" x14ac:dyDescent="0.25"/>
  <cols>
    <col min="1" max="1" width="9" style="15" customWidth="1"/>
    <col min="2" max="2" width="22.08984375" customWidth="1"/>
    <col min="3" max="8" width="11.81640625" style="17" customWidth="1"/>
    <col min="9" max="9" width="1.36328125" customWidth="1"/>
    <col min="10" max="10" width="11.81640625" customWidth="1"/>
    <col min="11" max="11" width="3.08984375" customWidth="1"/>
    <col min="12" max="12" width="12.6328125" customWidth="1"/>
    <col min="14" max="14" width="1.453125" customWidth="1"/>
  </cols>
  <sheetData>
    <row r="1" spans="1:14" ht="13" x14ac:dyDescent="0.3">
      <c r="A1" s="13">
        <v>2019</v>
      </c>
      <c r="B1" s="2"/>
      <c r="C1"/>
      <c r="D1"/>
      <c r="E1"/>
      <c r="F1"/>
      <c r="G1"/>
      <c r="H1"/>
    </row>
    <row r="2" spans="1:14" x14ac:dyDescent="0.25">
      <c r="A2" s="14"/>
    </row>
    <row r="4" spans="1:14" x14ac:dyDescent="0.25">
      <c r="A4" s="14"/>
      <c r="B4" s="4" t="s">
        <v>56</v>
      </c>
      <c r="C4" s="18"/>
      <c r="D4" s="18"/>
      <c r="E4" s="18"/>
      <c r="F4" s="18"/>
      <c r="G4" s="18"/>
      <c r="H4" s="18"/>
      <c r="I4" s="3"/>
      <c r="J4" s="3"/>
      <c r="K4" s="3"/>
    </row>
    <row r="5" spans="1:14" x14ac:dyDescent="0.25">
      <c r="B5" s="3"/>
      <c r="C5" s="18"/>
      <c r="D5" s="18"/>
      <c r="E5" s="18"/>
      <c r="F5" s="18"/>
      <c r="G5" s="18"/>
      <c r="H5" s="18"/>
      <c r="I5" s="3"/>
      <c r="J5" s="3"/>
      <c r="K5" s="3"/>
    </row>
    <row r="6" spans="1:14" ht="13.25" customHeight="1" x14ac:dyDescent="0.25">
      <c r="B6" s="49" t="s">
        <v>7</v>
      </c>
      <c r="C6" s="42" t="s">
        <v>3</v>
      </c>
      <c r="D6" s="42" t="s">
        <v>5</v>
      </c>
      <c r="E6" s="42" t="s">
        <v>0</v>
      </c>
      <c r="F6" s="42" t="s">
        <v>31</v>
      </c>
      <c r="G6" s="42" t="s">
        <v>32</v>
      </c>
      <c r="H6" s="42" t="s">
        <v>1</v>
      </c>
      <c r="I6" s="66"/>
      <c r="J6" s="66" t="s">
        <v>6</v>
      </c>
      <c r="K6" s="40"/>
      <c r="L6" s="40" t="s">
        <v>128</v>
      </c>
      <c r="M6" s="40" t="s">
        <v>16</v>
      </c>
      <c r="N6" s="40"/>
    </row>
    <row r="7" spans="1:14" ht="13.25" customHeight="1" x14ac:dyDescent="0.25">
      <c r="B7" s="49"/>
      <c r="C7" s="42"/>
      <c r="D7" s="42"/>
      <c r="E7" s="42"/>
      <c r="F7" s="42"/>
      <c r="G7" s="42"/>
      <c r="H7" s="42"/>
      <c r="I7" s="66"/>
      <c r="J7" s="66"/>
      <c r="K7" s="40"/>
      <c r="L7" s="40"/>
      <c r="M7" s="40"/>
      <c r="N7" s="40"/>
    </row>
    <row r="8" spans="1:14" ht="13.25" customHeight="1" x14ac:dyDescent="0.25">
      <c r="B8" s="50"/>
      <c r="C8" s="67"/>
      <c r="D8" s="67"/>
      <c r="E8" s="67"/>
      <c r="F8" s="67"/>
      <c r="G8" s="67"/>
      <c r="H8" s="67"/>
      <c r="I8" s="68"/>
      <c r="J8" s="68"/>
      <c r="K8" s="53"/>
      <c r="L8" s="53"/>
      <c r="M8" s="53"/>
      <c r="N8" s="53"/>
    </row>
    <row r="9" spans="1:14" ht="7" customHeight="1" x14ac:dyDescent="0.25">
      <c r="B9" s="48"/>
      <c r="C9" s="37"/>
      <c r="D9" s="37"/>
      <c r="E9" s="37"/>
      <c r="F9" s="37"/>
      <c r="G9" s="37"/>
      <c r="H9" s="37"/>
      <c r="I9" s="39"/>
      <c r="J9" s="38"/>
      <c r="K9" s="38"/>
      <c r="L9" s="38"/>
      <c r="M9" s="38"/>
      <c r="N9" s="38"/>
    </row>
    <row r="10" spans="1:14" s="1" customFormat="1" ht="13.25" customHeight="1" x14ac:dyDescent="0.3">
      <c r="A10" s="13"/>
      <c r="B10" s="5" t="s">
        <v>2</v>
      </c>
      <c r="C10" s="20"/>
      <c r="D10" s="20"/>
      <c r="E10" s="20"/>
      <c r="F10" s="20"/>
      <c r="G10" s="20"/>
      <c r="H10" s="20"/>
      <c r="I10" s="6"/>
      <c r="J10" s="8"/>
      <c r="K10" s="33"/>
      <c r="L10" s="20"/>
      <c r="M10" s="20"/>
      <c r="N10" s="20"/>
    </row>
    <row r="11" spans="1:14" ht="13.25" customHeight="1" x14ac:dyDescent="0.25">
      <c r="B11" s="34" t="s">
        <v>37</v>
      </c>
      <c r="C11" s="21">
        <v>1.0822589712821904</v>
      </c>
      <c r="D11" s="21">
        <v>1.7970587887613252</v>
      </c>
      <c r="E11" s="21">
        <v>1.1296324601897887</v>
      </c>
      <c r="F11" s="21">
        <v>0.7876601444181347</v>
      </c>
      <c r="G11" s="21">
        <v>2.9263883850743291</v>
      </c>
      <c r="H11" s="21">
        <f>SUM(C11:G11)</f>
        <v>7.7229987497257682</v>
      </c>
      <c r="I11" s="10"/>
      <c r="J11" s="11">
        <v>1.6746535658842987E-2</v>
      </c>
      <c r="K11" s="12"/>
      <c r="L11" s="21">
        <v>605.44185046445261</v>
      </c>
      <c r="M11" s="21">
        <v>146.66711493809416</v>
      </c>
      <c r="N11" s="21"/>
    </row>
    <row r="12" spans="1:14" ht="13.25" customHeight="1" x14ac:dyDescent="0.25">
      <c r="B12" s="9" t="s">
        <v>38</v>
      </c>
      <c r="C12" s="21">
        <v>3.4501986237217515</v>
      </c>
      <c r="D12" s="21">
        <v>5.0763276452476003</v>
      </c>
      <c r="E12" s="21">
        <v>2.7853564256929961</v>
      </c>
      <c r="F12" s="21">
        <v>1.8425523319977561</v>
      </c>
      <c r="G12" s="21">
        <v>4.5765907267474004</v>
      </c>
      <c r="H12" s="21">
        <f t="shared" ref="H12:H30" si="0">SUM(C12:G12)</f>
        <v>17.731025753407504</v>
      </c>
      <c r="I12" s="10"/>
      <c r="J12" s="11">
        <v>-2.7249177455979101E-2</v>
      </c>
      <c r="K12" s="12"/>
      <c r="L12" s="21">
        <v>1141.4172975538443</v>
      </c>
      <c r="M12" s="21">
        <v>248.51236611231099</v>
      </c>
      <c r="N12" s="21"/>
    </row>
    <row r="13" spans="1:14" ht="13.25" customHeight="1" x14ac:dyDescent="0.25">
      <c r="B13" s="9" t="s">
        <v>39</v>
      </c>
      <c r="C13" s="21">
        <v>3.7904824712684482</v>
      </c>
      <c r="D13" s="21">
        <v>5.6257884074443849</v>
      </c>
      <c r="E13" s="21">
        <v>3.2212717933519133</v>
      </c>
      <c r="F13" s="21">
        <v>2.2171274181680576</v>
      </c>
      <c r="G13" s="21">
        <v>8.0707626301698596</v>
      </c>
      <c r="H13" s="21">
        <f t="shared" si="0"/>
        <v>22.925432720402664</v>
      </c>
      <c r="I13" s="10"/>
      <c r="J13" s="11">
        <v>-5.0015736704256408E-2</v>
      </c>
      <c r="K13" s="12"/>
      <c r="L13" s="21">
        <v>1807.6824220813362</v>
      </c>
      <c r="M13" s="21">
        <v>196.55131261077918</v>
      </c>
      <c r="N13" s="21"/>
    </row>
    <row r="14" spans="1:14" ht="13.25" customHeight="1" x14ac:dyDescent="0.25">
      <c r="B14" s="9" t="s">
        <v>40</v>
      </c>
      <c r="C14" s="21">
        <v>1.3132944978275978</v>
      </c>
      <c r="D14" s="21">
        <v>1.3416239863698478</v>
      </c>
      <c r="E14" s="21">
        <v>0.74905519751261818</v>
      </c>
      <c r="F14" s="21">
        <v>0.79801716850438864</v>
      </c>
      <c r="G14" s="21">
        <v>3.1107033050842414</v>
      </c>
      <c r="H14" s="21">
        <f t="shared" si="0"/>
        <v>7.3126941552986935</v>
      </c>
      <c r="I14" s="10"/>
      <c r="J14" s="11">
        <v>9.4951724067291465E-3</v>
      </c>
      <c r="K14" s="12"/>
      <c r="L14" s="21">
        <v>491.43977825234037</v>
      </c>
      <c r="M14" s="21">
        <v>152.4789879777662</v>
      </c>
      <c r="N14" s="21"/>
    </row>
    <row r="15" spans="1:14" ht="13.25" customHeight="1" x14ac:dyDescent="0.25">
      <c r="B15" s="9" t="s">
        <v>41</v>
      </c>
      <c r="C15" s="21">
        <v>14.647403738202911</v>
      </c>
      <c r="D15" s="21">
        <v>21.785137351727951</v>
      </c>
      <c r="E15" s="21">
        <v>11.156469248666413</v>
      </c>
      <c r="F15" s="21">
        <v>9.020393314368528</v>
      </c>
      <c r="G15" s="21">
        <v>22.087882062356581</v>
      </c>
      <c r="H15" s="21">
        <f t="shared" si="0"/>
        <v>78.69728571532238</v>
      </c>
      <c r="I15" s="10"/>
      <c r="J15" s="11">
        <v>-7.6510511549037985E-2</v>
      </c>
      <c r="K15" s="12"/>
      <c r="L15" s="21">
        <v>5378.6591794115548</v>
      </c>
      <c r="M15" s="21">
        <v>350.49258304519446</v>
      </c>
      <c r="N15" s="21"/>
    </row>
    <row r="16" spans="1:14" ht="13.25" customHeight="1" x14ac:dyDescent="0.25">
      <c r="B16" s="9" t="s">
        <v>42</v>
      </c>
      <c r="C16" s="21">
        <v>0.47306583529556107</v>
      </c>
      <c r="D16" s="21">
        <v>0.41183010551717925</v>
      </c>
      <c r="E16" s="21">
        <v>0.21552640009839541</v>
      </c>
      <c r="F16" s="21">
        <v>0.29934066589955327</v>
      </c>
      <c r="G16" s="21">
        <v>0.5384148892544558</v>
      </c>
      <c r="H16" s="21">
        <f t="shared" si="0"/>
        <v>1.9381778960651448</v>
      </c>
      <c r="I16" s="10"/>
      <c r="J16" s="11">
        <v>7.7160552332842247E-3</v>
      </c>
      <c r="K16" s="12"/>
      <c r="L16" s="21">
        <v>154.4664543087861</v>
      </c>
      <c r="M16" s="21">
        <v>76.658289979546453</v>
      </c>
      <c r="N16" s="21"/>
    </row>
    <row r="17" spans="1:14" ht="13.25" customHeight="1" x14ac:dyDescent="0.25">
      <c r="B17" s="9" t="s">
        <v>13</v>
      </c>
      <c r="C17" s="21">
        <v>0.3255741929729109</v>
      </c>
      <c r="D17" s="21">
        <v>0.31028160778546676</v>
      </c>
      <c r="E17" s="21">
        <v>0.20306820977290604</v>
      </c>
      <c r="F17" s="21">
        <v>9.6057466995516913E-2</v>
      </c>
      <c r="G17" s="21">
        <v>0.67895906979981924</v>
      </c>
      <c r="H17" s="21">
        <f t="shared" si="0"/>
        <v>1.61394054732662</v>
      </c>
      <c r="I17" s="10"/>
      <c r="J17" s="11">
        <v>-2.8356595550877883E-2</v>
      </c>
      <c r="K17" s="12"/>
      <c r="L17" s="21">
        <v>144.26873266434731</v>
      </c>
      <c r="M17" s="21">
        <v>78.194435048426726</v>
      </c>
      <c r="N17" s="21"/>
    </row>
    <row r="18" spans="1:14" ht="13.25" customHeight="1" x14ac:dyDescent="0.25">
      <c r="B18" s="9" t="s">
        <v>43</v>
      </c>
      <c r="C18" s="21">
        <v>5.7062463364752656</v>
      </c>
      <c r="D18" s="21">
        <v>6.3535865698763621</v>
      </c>
      <c r="E18" s="21">
        <v>4.1668592052280014</v>
      </c>
      <c r="F18" s="21">
        <v>3.3009839710945199</v>
      </c>
      <c r="G18" s="21">
        <v>7.5783600874546506</v>
      </c>
      <c r="H18" s="21">
        <f t="shared" ref="H18:H25" si="1">SUM(C18:G18)</f>
        <v>27.1060361701288</v>
      </c>
      <c r="I18" s="10"/>
      <c r="J18" s="11">
        <v>-8.4359171435560043E-2</v>
      </c>
      <c r="K18" s="12"/>
      <c r="L18" s="21">
        <v>1716.7032609626576</v>
      </c>
      <c r="M18" s="21">
        <v>348.92342702493039</v>
      </c>
      <c r="N18" s="21"/>
    </row>
    <row r="19" spans="1:14" ht="13.25" customHeight="1" x14ac:dyDescent="0.25">
      <c r="B19" s="9" t="s">
        <v>44</v>
      </c>
      <c r="C19" s="21">
        <v>1.3213149037053624</v>
      </c>
      <c r="D19" s="21">
        <v>1.8627230507618946</v>
      </c>
      <c r="E19" s="21">
        <v>1.1087246159222701</v>
      </c>
      <c r="F19" s="21">
        <v>1.6159258361080029</v>
      </c>
      <c r="G19" s="21">
        <v>2.9486115826947632</v>
      </c>
      <c r="H19" s="21">
        <f t="shared" si="1"/>
        <v>8.8572999891922937</v>
      </c>
      <c r="I19" s="10"/>
      <c r="J19" s="11">
        <v>6.1737235577532523E-3</v>
      </c>
      <c r="K19" s="12"/>
      <c r="L19" s="21">
        <v>570.48332179368742</v>
      </c>
      <c r="M19" s="21">
        <v>172.66444364215721</v>
      </c>
      <c r="N19" s="21"/>
    </row>
    <row r="20" spans="1:14" ht="13.25" customHeight="1" x14ac:dyDescent="0.25">
      <c r="B20" s="9" t="s">
        <v>45</v>
      </c>
      <c r="C20" s="21">
        <v>1.516204087414285</v>
      </c>
      <c r="D20" s="21">
        <v>1.4861855140409737</v>
      </c>
      <c r="E20" s="21">
        <v>0.72231709854186343</v>
      </c>
      <c r="F20" s="21">
        <v>0.59160585895756679</v>
      </c>
      <c r="G20" s="21">
        <v>1.3994902294788245</v>
      </c>
      <c r="H20" s="21">
        <f t="shared" si="1"/>
        <v>5.7158027884335132</v>
      </c>
      <c r="I20" s="10"/>
      <c r="J20" s="11">
        <v>1.7851244140003164E-2</v>
      </c>
      <c r="K20" s="12"/>
      <c r="L20" s="21">
        <v>408.94946833012773</v>
      </c>
      <c r="M20" s="21">
        <v>127.27963533461804</v>
      </c>
      <c r="N20" s="21"/>
    </row>
    <row r="21" spans="1:14" ht="13.25" customHeight="1" x14ac:dyDescent="0.25">
      <c r="B21" s="9" t="s">
        <v>46</v>
      </c>
      <c r="C21" s="21">
        <v>0.64821143109421164</v>
      </c>
      <c r="D21" s="21">
        <v>0.69851708164222237</v>
      </c>
      <c r="E21" s="21">
        <v>0.53301536838751529</v>
      </c>
      <c r="F21" s="21">
        <v>0.36103163849542308</v>
      </c>
      <c r="G21" s="21">
        <v>1.7949122211362161</v>
      </c>
      <c r="H21" s="21">
        <f t="shared" si="1"/>
        <v>4.0356877407555887</v>
      </c>
      <c r="I21" s="10"/>
      <c r="J21" s="11">
        <v>0.14199040205862112</v>
      </c>
      <c r="K21" s="12"/>
      <c r="L21" s="21">
        <v>279.53785045187806</v>
      </c>
      <c r="M21" s="21">
        <v>128.46408568560571</v>
      </c>
      <c r="N21" s="21"/>
    </row>
    <row r="22" spans="1:14" ht="13.25" customHeight="1" x14ac:dyDescent="0.25">
      <c r="B22" s="9" t="s">
        <v>47</v>
      </c>
      <c r="C22" s="21">
        <v>0.33120737632027364</v>
      </c>
      <c r="D22" s="21">
        <v>0.45305698992837495</v>
      </c>
      <c r="E22" s="21">
        <v>0.30502131672144644</v>
      </c>
      <c r="F22" s="21">
        <v>0.22836223324004934</v>
      </c>
      <c r="G22" s="21">
        <v>1.1485435031443543</v>
      </c>
      <c r="H22" s="21">
        <f t="shared" si="1"/>
        <v>2.4661914193544985</v>
      </c>
      <c r="I22" s="10"/>
      <c r="J22" s="11">
        <v>-1.7414114760780142E-2</v>
      </c>
      <c r="K22" s="12"/>
      <c r="L22" s="21">
        <v>256.01106900245503</v>
      </c>
      <c r="M22" s="21">
        <v>91.760239785826172</v>
      </c>
      <c r="N22" s="21"/>
    </row>
    <row r="23" spans="1:14" ht="13.25" customHeight="1" x14ac:dyDescent="0.25">
      <c r="B23" s="9" t="s">
        <v>48</v>
      </c>
      <c r="C23" s="21">
        <v>8.3387151404356281</v>
      </c>
      <c r="D23" s="21">
        <v>13.098277547723693</v>
      </c>
      <c r="E23" s="21">
        <v>9.59499889384767</v>
      </c>
      <c r="F23" s="21">
        <v>6.1727908430109233</v>
      </c>
      <c r="G23" s="21">
        <v>15.484842407308321</v>
      </c>
      <c r="H23" s="21">
        <f t="shared" si="1"/>
        <v>52.689624832326238</v>
      </c>
      <c r="I23" s="10"/>
      <c r="J23" s="11">
        <v>-7.2033902984900755E-2</v>
      </c>
      <c r="K23" s="12"/>
      <c r="L23" s="21">
        <v>3374.288332838782</v>
      </c>
      <c r="M23" s="21">
        <v>338.34235764953195</v>
      </c>
      <c r="N23" s="21"/>
    </row>
    <row r="24" spans="1:14" ht="13.25" customHeight="1" x14ac:dyDescent="0.25">
      <c r="B24" s="9" t="s">
        <v>49</v>
      </c>
      <c r="C24" s="21">
        <v>0.70328623425380377</v>
      </c>
      <c r="D24" s="21">
        <v>1.1161090780604181</v>
      </c>
      <c r="E24" s="21">
        <v>0.58690468738759871</v>
      </c>
      <c r="F24" s="21">
        <v>0.45109118959058081</v>
      </c>
      <c r="G24" s="21">
        <v>2.7813198265833732</v>
      </c>
      <c r="H24" s="21">
        <f t="shared" si="1"/>
        <v>5.6387110158757743</v>
      </c>
      <c r="I24" s="10"/>
      <c r="J24" s="11">
        <v>5.2654072511561845E-2</v>
      </c>
      <c r="K24" s="12"/>
      <c r="L24" s="21">
        <v>385.64525178378824</v>
      </c>
      <c r="M24" s="21">
        <v>134.13747888131766</v>
      </c>
      <c r="N24" s="21"/>
    </row>
    <row r="25" spans="1:14" ht="13.25" customHeight="1" x14ac:dyDescent="0.25">
      <c r="B25" s="9" t="s">
        <v>50</v>
      </c>
      <c r="C25" s="21">
        <v>29.999210296562858</v>
      </c>
      <c r="D25" s="21">
        <v>45.95593958026879</v>
      </c>
      <c r="E25" s="21">
        <v>26.322765539424381</v>
      </c>
      <c r="F25" s="21">
        <v>24.601756327949083</v>
      </c>
      <c r="G25" s="21">
        <v>38.42894549074412</v>
      </c>
      <c r="H25" s="21">
        <f t="shared" si="1"/>
        <v>165.30861723494925</v>
      </c>
      <c r="I25" s="10"/>
      <c r="J25" s="11">
        <v>-6.9179296001403712E-3</v>
      </c>
      <c r="K25" s="12"/>
      <c r="L25" s="21">
        <v>10601.816287860325</v>
      </c>
      <c r="M25" s="21">
        <v>337.54071405840125</v>
      </c>
      <c r="N25" s="21"/>
    </row>
    <row r="26" spans="1:14" ht="13.25" customHeight="1" x14ac:dyDescent="0.25">
      <c r="B26" s="9" t="s">
        <v>51</v>
      </c>
      <c r="C26" s="21">
        <v>3.2519982351912695</v>
      </c>
      <c r="D26" s="21">
        <v>4.0463681990017166</v>
      </c>
      <c r="E26" s="21">
        <v>2.0280660599079128</v>
      </c>
      <c r="F26" s="21">
        <v>1.7239920818417609</v>
      </c>
      <c r="G26" s="21">
        <v>5.5386629312587932</v>
      </c>
      <c r="H26" s="21">
        <f t="shared" si="0"/>
        <v>16.589087507201455</v>
      </c>
      <c r="I26" s="10"/>
      <c r="J26" s="11">
        <v>3.8511971550213797E-2</v>
      </c>
      <c r="K26" s="12"/>
      <c r="L26" s="21">
        <v>1139.1951916431244</v>
      </c>
      <c r="M26" s="21">
        <v>292.62655834655141</v>
      </c>
      <c r="N26" s="21"/>
    </row>
    <row r="27" spans="1:14" ht="13.25" customHeight="1" x14ac:dyDescent="0.25">
      <c r="B27" s="9" t="s">
        <v>52</v>
      </c>
      <c r="C27" s="21">
        <v>45.651310969845461</v>
      </c>
      <c r="D27" s="21">
        <v>59.085017733947268</v>
      </c>
      <c r="E27" s="21">
        <v>36.951781364495126</v>
      </c>
      <c r="F27" s="21">
        <v>28.343246051331214</v>
      </c>
      <c r="G27" s="21">
        <v>59.019870939292346</v>
      </c>
      <c r="H27" s="21">
        <f t="shared" si="0"/>
        <v>229.05122705891142</v>
      </c>
      <c r="I27" s="10"/>
      <c r="J27" s="11">
        <v>7.781419641664078E-2</v>
      </c>
      <c r="K27" s="12"/>
      <c r="L27" s="21">
        <v>14430.304672036455</v>
      </c>
      <c r="M27" s="21">
        <v>590.80060069750073</v>
      </c>
      <c r="N27" s="21"/>
    </row>
    <row r="28" spans="1:14" ht="13.25" customHeight="1" x14ac:dyDescent="0.25">
      <c r="B28" s="9" t="s">
        <v>53</v>
      </c>
      <c r="C28" s="21">
        <v>0.55336844913199734</v>
      </c>
      <c r="D28" s="21">
        <v>0.78637970018110059</v>
      </c>
      <c r="E28" s="21">
        <v>0.42972337054969384</v>
      </c>
      <c r="F28" s="21">
        <v>0.21411501627373197</v>
      </c>
      <c r="G28" s="21">
        <v>1.6952523662037315</v>
      </c>
      <c r="H28" s="21">
        <f t="shared" si="0"/>
        <v>3.6788389023402557</v>
      </c>
      <c r="I28" s="10"/>
      <c r="J28" s="11">
        <v>-3.0531323410065592E-2</v>
      </c>
      <c r="K28" s="12"/>
      <c r="L28" s="21">
        <v>273.08711190383923</v>
      </c>
      <c r="M28" s="21">
        <v>122.35085658774159</v>
      </c>
      <c r="N28" s="21"/>
    </row>
    <row r="29" spans="1:14" ht="13.25" customHeight="1" x14ac:dyDescent="0.25">
      <c r="B29" s="9" t="s">
        <v>54</v>
      </c>
      <c r="C29" s="21">
        <v>0.71183383489222218</v>
      </c>
      <c r="D29" s="21">
        <v>0.70125770065708759</v>
      </c>
      <c r="E29" s="21">
        <v>0.33478322867974092</v>
      </c>
      <c r="F29" s="21">
        <v>0.20888472805044661</v>
      </c>
      <c r="G29" s="21">
        <v>1.9501337706202584</v>
      </c>
      <c r="H29" s="21">
        <f t="shared" si="0"/>
        <v>3.9068932628997559</v>
      </c>
      <c r="I29" s="10"/>
      <c r="J29" s="11">
        <v>1.4391115747850458E-2</v>
      </c>
      <c r="K29" s="12"/>
      <c r="L29" s="21">
        <v>323.38683210865361</v>
      </c>
      <c r="M29" s="21">
        <v>97.405672321883614</v>
      </c>
      <c r="N29" s="21"/>
    </row>
    <row r="30" spans="1:14" ht="13.25" customHeight="1" x14ac:dyDescent="0.25">
      <c r="B30" s="9" t="s">
        <v>55</v>
      </c>
      <c r="C30" s="21">
        <v>0.38407664249485762</v>
      </c>
      <c r="D30" s="21">
        <v>0.68692019943357518</v>
      </c>
      <c r="E30" s="21">
        <v>0.31096829439588058</v>
      </c>
      <c r="F30" s="21">
        <v>0.35695021032596469</v>
      </c>
      <c r="G30" s="21">
        <v>1.8068229904768642</v>
      </c>
      <c r="H30" s="21">
        <f t="shared" si="0"/>
        <v>3.5457383371271423</v>
      </c>
      <c r="I30" s="10"/>
      <c r="J30" s="11">
        <v>3.1674533773345948E-2</v>
      </c>
      <c r="K30" s="12"/>
      <c r="L30" s="21">
        <v>287.05564833955572</v>
      </c>
      <c r="M30" s="21">
        <v>97.87100182050996</v>
      </c>
      <c r="N30" s="21"/>
    </row>
    <row r="31" spans="1:14" ht="13.25" customHeight="1" x14ac:dyDescent="0.25">
      <c r="B31" s="56" t="s">
        <v>28</v>
      </c>
      <c r="C31" s="57">
        <f>SUM(C11:C30)</f>
        <v>124.19926226838886</v>
      </c>
      <c r="D31" s="57">
        <f t="shared" ref="D31:H31" si="2">SUM(D11:D30)</f>
        <v>172.67838683837726</v>
      </c>
      <c r="E31" s="57">
        <f t="shared" si="2"/>
        <v>102.85630877877412</v>
      </c>
      <c r="F31" s="57">
        <f t="shared" si="2"/>
        <v>83.231884496621191</v>
      </c>
      <c r="G31" s="57">
        <f t="shared" si="2"/>
        <v>183.5654694148833</v>
      </c>
      <c r="H31" s="57">
        <f t="shared" si="2"/>
        <v>666.53131179704462</v>
      </c>
      <c r="I31" s="58"/>
      <c r="J31" s="59">
        <f>'NCVisit$'!I30</f>
        <v>3.4566975431535862E-3</v>
      </c>
      <c r="K31" s="60"/>
      <c r="L31" s="57">
        <f t="shared" ref="L31" si="3">SUM(L11:L30)</f>
        <v>43769.840013791989</v>
      </c>
      <c r="M31" s="57">
        <v>317.61004291264777</v>
      </c>
      <c r="N31" s="57"/>
    </row>
    <row r="32" spans="1:14" s="1" customFormat="1" ht="13.25" customHeight="1" x14ac:dyDescent="0.3">
      <c r="A32" s="13"/>
      <c r="B32" s="62" t="s">
        <v>29</v>
      </c>
      <c r="C32" s="19">
        <v>1162.5628548728434</v>
      </c>
      <c r="D32" s="19">
        <v>1804.2041903605573</v>
      </c>
      <c r="E32" s="19">
        <v>1086.2797514269564</v>
      </c>
      <c r="F32" s="19">
        <v>1192.5267727400242</v>
      </c>
      <c r="G32" s="19">
        <v>2081.5086570693079</v>
      </c>
      <c r="H32" s="19">
        <f t="shared" ref="H32" si="4">SUM(C32:G32)</f>
        <v>7327.082226469689</v>
      </c>
      <c r="I32" s="6"/>
      <c r="J32" s="7">
        <v>3.1026947615532263E-2</v>
      </c>
      <c r="K32" s="16"/>
      <c r="L32" s="19">
        <v>438073.13731053559</v>
      </c>
      <c r="M32" s="19">
        <v>340.01303733118459</v>
      </c>
      <c r="N32" s="19"/>
    </row>
    <row r="33" spans="1:14" ht="7.5" customHeight="1" x14ac:dyDescent="0.25">
      <c r="B33" s="46"/>
      <c r="C33" s="47"/>
      <c r="D33" s="47"/>
      <c r="E33" s="47"/>
      <c r="F33" s="47"/>
      <c r="G33" s="47"/>
      <c r="H33" s="47"/>
      <c r="I33" s="46"/>
      <c r="J33" s="46"/>
      <c r="K33" s="46"/>
      <c r="L33" s="47"/>
      <c r="M33" s="47"/>
      <c r="N33" s="47"/>
    </row>
    <row r="34" spans="1:14" x14ac:dyDescent="0.25">
      <c r="A34" s="25"/>
      <c r="B34" s="26" t="s">
        <v>4</v>
      </c>
      <c r="C34" s="27"/>
      <c r="D34" s="27"/>
      <c r="E34" s="27"/>
      <c r="F34" s="27"/>
      <c r="G34" s="27"/>
      <c r="H34" s="27"/>
      <c r="I34" s="28"/>
      <c r="J34" s="28"/>
      <c r="K34" s="28"/>
      <c r="L34" s="27"/>
      <c r="M34" s="27"/>
      <c r="N34" s="27"/>
    </row>
    <row r="35" spans="1:14" x14ac:dyDescent="0.25">
      <c r="A35" s="25"/>
      <c r="B35" s="30" t="s">
        <v>33</v>
      </c>
      <c r="C35" s="27"/>
      <c r="D35" s="27"/>
      <c r="E35" s="27"/>
      <c r="F35" s="27"/>
      <c r="G35" s="27"/>
      <c r="H35" s="27"/>
      <c r="I35" s="28"/>
      <c r="J35" s="28"/>
      <c r="K35" s="28"/>
      <c r="L35" s="27"/>
      <c r="M35" s="27"/>
      <c r="N35" s="27"/>
    </row>
    <row r="36" spans="1:14" x14ac:dyDescent="0.25">
      <c r="A36" s="29"/>
      <c r="B36" s="30" t="s">
        <v>34</v>
      </c>
      <c r="C36" s="31"/>
      <c r="D36" s="31"/>
      <c r="E36" s="31"/>
      <c r="F36" s="31"/>
      <c r="G36" s="31"/>
      <c r="H36" s="31"/>
      <c r="I36" s="32"/>
      <c r="J36" s="32"/>
      <c r="K36" s="32"/>
      <c r="L36" s="31"/>
      <c r="M36" s="31"/>
      <c r="N36" s="31"/>
    </row>
  </sheetData>
  <mergeCells count="13">
    <mergeCell ref="L6:L8"/>
    <mergeCell ref="M6:M8"/>
    <mergeCell ref="N6:N8"/>
    <mergeCell ref="H6:H8"/>
    <mergeCell ref="I6:I8"/>
    <mergeCell ref="J6:J8"/>
    <mergeCell ref="K6:K8"/>
    <mergeCell ref="B6:B8"/>
    <mergeCell ref="C6:C8"/>
    <mergeCell ref="D6:D8"/>
    <mergeCell ref="E6:E8"/>
    <mergeCell ref="F6:F8"/>
    <mergeCell ref="G6:G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256D3-26DA-496B-838E-8E1587B497DC}">
  <dimension ref="A1:W35"/>
  <sheetViews>
    <sheetView zoomScaleNormal="100" workbookViewId="0"/>
  </sheetViews>
  <sheetFormatPr defaultRowHeight="12.5" x14ac:dyDescent="0.25"/>
  <cols>
    <col min="1" max="1" width="9" style="15" customWidth="1"/>
    <col min="2" max="2" width="22.08984375" customWidth="1"/>
    <col min="3" max="7" width="11.81640625" style="17" customWidth="1"/>
    <col min="8" max="8" width="1.36328125" customWidth="1"/>
    <col min="9" max="9" width="11.81640625" customWidth="1"/>
    <col min="10" max="10" width="10.81640625" customWidth="1"/>
    <col min="12" max="12" width="1.453125" customWidth="1"/>
  </cols>
  <sheetData>
    <row r="1" spans="1:12" ht="13" x14ac:dyDescent="0.3">
      <c r="A1" s="13"/>
      <c r="B1" s="2"/>
      <c r="C1"/>
      <c r="D1"/>
      <c r="E1"/>
      <c r="F1"/>
      <c r="G1"/>
    </row>
    <row r="2" spans="1:12" x14ac:dyDescent="0.25">
      <c r="A2" s="14"/>
    </row>
    <row r="4" spans="1:12" x14ac:dyDescent="0.25">
      <c r="A4" s="14"/>
      <c r="B4" s="4" t="s">
        <v>74</v>
      </c>
      <c r="C4" s="18"/>
      <c r="D4" s="18"/>
      <c r="E4" s="18"/>
      <c r="F4" s="18"/>
      <c r="G4" s="18"/>
      <c r="H4" s="3"/>
      <c r="I4" s="3"/>
    </row>
    <row r="5" spans="1:12" x14ac:dyDescent="0.25">
      <c r="B5" s="3"/>
      <c r="C5" s="18"/>
      <c r="D5" s="18"/>
      <c r="E5" s="18"/>
      <c r="F5" s="18"/>
      <c r="G5" s="18"/>
      <c r="H5" s="3"/>
      <c r="I5" s="3"/>
    </row>
    <row r="6" spans="1:12" ht="13.25" customHeight="1" x14ac:dyDescent="0.25">
      <c r="B6" s="49" t="s">
        <v>135</v>
      </c>
      <c r="C6" s="43">
        <f t="shared" ref="C6:E6" si="0">D6-1</f>
        <v>2015</v>
      </c>
      <c r="D6" s="43">
        <f t="shared" si="0"/>
        <v>2016</v>
      </c>
      <c r="E6" s="43">
        <f t="shared" si="0"/>
        <v>2017</v>
      </c>
      <c r="F6" s="43">
        <f>G6-1</f>
        <v>2018</v>
      </c>
      <c r="G6" s="43">
        <v>2019</v>
      </c>
      <c r="H6" s="41"/>
      <c r="I6" s="41" t="s">
        <v>6</v>
      </c>
      <c r="J6" s="40" t="s">
        <v>35</v>
      </c>
      <c r="K6" s="40" t="s">
        <v>15</v>
      </c>
      <c r="L6" s="40"/>
    </row>
    <row r="7" spans="1:12" ht="13.25" customHeight="1" x14ac:dyDescent="0.25">
      <c r="B7" s="50"/>
      <c r="C7" s="51"/>
      <c r="D7" s="51"/>
      <c r="E7" s="51"/>
      <c r="F7" s="51"/>
      <c r="G7" s="51"/>
      <c r="H7" s="52"/>
      <c r="I7" s="52"/>
      <c r="J7" s="53"/>
      <c r="K7" s="53"/>
      <c r="L7" s="53"/>
    </row>
    <row r="8" spans="1:12" ht="7" customHeight="1" x14ac:dyDescent="0.25">
      <c r="B8" s="48"/>
      <c r="C8" s="37"/>
      <c r="D8" s="37"/>
      <c r="E8" s="37"/>
      <c r="F8" s="37"/>
      <c r="G8" s="37"/>
      <c r="H8" s="39"/>
      <c r="I8" s="38"/>
      <c r="J8" s="38"/>
      <c r="K8" s="38"/>
      <c r="L8" s="38"/>
    </row>
    <row r="9" spans="1:12" s="1" customFormat="1" ht="13.25" customHeight="1" x14ac:dyDescent="0.3">
      <c r="A9" s="13"/>
      <c r="B9" s="5" t="s">
        <v>2</v>
      </c>
      <c r="C9" s="20"/>
      <c r="D9" s="20"/>
      <c r="E9" s="20"/>
      <c r="F9" s="20"/>
      <c r="G9" s="20"/>
      <c r="H9" s="6"/>
      <c r="I9" s="8"/>
      <c r="J9" s="20"/>
      <c r="K9" s="20"/>
      <c r="L9" s="20"/>
    </row>
    <row r="10" spans="1:12" ht="13.25" customHeight="1" x14ac:dyDescent="0.25">
      <c r="B10" s="34" t="s">
        <v>37</v>
      </c>
      <c r="C10" s="54">
        <v>7.1955544667959357</v>
      </c>
      <c r="D10" s="54">
        <v>7.3137845761665385</v>
      </c>
      <c r="E10" s="54">
        <v>6.9593697844313551</v>
      </c>
      <c r="F10" s="54">
        <v>7.5957954897002251</v>
      </c>
      <c r="G10" s="54">
        <v>7.7229987497257682</v>
      </c>
      <c r="H10" s="10"/>
      <c r="I10" s="11">
        <f>G10/F10-1</f>
        <v>1.6746535658842987E-2</v>
      </c>
      <c r="J10" s="45">
        <f>G10/G$30</f>
        <v>1.1586850629573096E-2</v>
      </c>
      <c r="K10" s="45">
        <f>G10/G$31</f>
        <v>1.0540960148640896E-3</v>
      </c>
      <c r="L10" s="21"/>
    </row>
    <row r="11" spans="1:12" ht="13.25" customHeight="1" x14ac:dyDescent="0.25">
      <c r="B11" s="9" t="s">
        <v>38</v>
      </c>
      <c r="C11" s="54">
        <v>19.225372601288793</v>
      </c>
      <c r="D11" s="54">
        <v>18.183978541379116</v>
      </c>
      <c r="E11" s="54">
        <v>19.469203895855216</v>
      </c>
      <c r="F11" s="54">
        <v>18.227716021905604</v>
      </c>
      <c r="G11" s="54">
        <v>17.731025753407504</v>
      </c>
      <c r="H11" s="10"/>
      <c r="I11" s="11">
        <f t="shared" ref="I11:I31" si="1">G11/F11-1</f>
        <v>-2.7249177455979101E-2</v>
      </c>
      <c r="J11" s="45">
        <f>G11/G$30</f>
        <v>2.6601939683227532E-2</v>
      </c>
      <c r="K11" s="45">
        <f>G11/G$31</f>
        <v>2.4200707771424995E-3</v>
      </c>
      <c r="L11" s="21"/>
    </row>
    <row r="12" spans="1:12" ht="13.25" customHeight="1" x14ac:dyDescent="0.25">
      <c r="B12" s="9" t="s">
        <v>39</v>
      </c>
      <c r="C12" s="54">
        <v>20.15002498509336</v>
      </c>
      <c r="D12" s="54">
        <v>20.176839465809476</v>
      </c>
      <c r="E12" s="54">
        <v>21.885995405892665</v>
      </c>
      <c r="F12" s="54">
        <v>24.13243419513956</v>
      </c>
      <c r="G12" s="54">
        <v>22.925432720402664</v>
      </c>
      <c r="H12" s="10"/>
      <c r="I12" s="11">
        <f t="shared" si="1"/>
        <v>-5.0015736704256408E-2</v>
      </c>
      <c r="J12" s="45">
        <f>G12/G$30</f>
        <v>3.4395132403597178E-2</v>
      </c>
      <c r="K12" s="45">
        <f>G12/G$31</f>
        <v>3.1290445658131612E-3</v>
      </c>
      <c r="L12" s="21"/>
    </row>
    <row r="13" spans="1:12" ht="13.25" customHeight="1" x14ac:dyDescent="0.25">
      <c r="B13" s="9" t="s">
        <v>40</v>
      </c>
      <c r="C13" s="54">
        <v>6.6704469032178624</v>
      </c>
      <c r="D13" s="54">
        <v>6.3786930073560368</v>
      </c>
      <c r="E13" s="54">
        <v>6.4216135892326855</v>
      </c>
      <c r="F13" s="54">
        <v>7.2439119623173234</v>
      </c>
      <c r="G13" s="54">
        <v>7.3126941552986935</v>
      </c>
      <c r="H13" s="10"/>
      <c r="I13" s="11">
        <f t="shared" si="1"/>
        <v>9.4951724067291465E-3</v>
      </c>
      <c r="J13" s="45">
        <f>G13/G$30</f>
        <v>1.0971268754925908E-2</v>
      </c>
      <c r="K13" s="45">
        <f>G13/G$31</f>
        <v>9.9809439530130464E-4</v>
      </c>
      <c r="L13" s="21"/>
    </row>
    <row r="14" spans="1:12" ht="13.25" customHeight="1" x14ac:dyDescent="0.25">
      <c r="B14" s="9" t="s">
        <v>41</v>
      </c>
      <c r="C14" s="54">
        <v>78.752551180358239</v>
      </c>
      <c r="D14" s="54">
        <v>81.330353981612916</v>
      </c>
      <c r="E14" s="54">
        <v>80.09026024720167</v>
      </c>
      <c r="F14" s="54">
        <v>85.217305339692842</v>
      </c>
      <c r="G14" s="54">
        <v>78.69728571532238</v>
      </c>
      <c r="H14" s="10"/>
      <c r="I14" s="11">
        <f t="shared" si="1"/>
        <v>-7.6510511549037985E-2</v>
      </c>
      <c r="J14" s="45">
        <f>G14/G$30</f>
        <v>0.1180699005769819</v>
      </c>
      <c r="K14" s="45">
        <f>G14/G$31</f>
        <v>1.0741228626521214E-2</v>
      </c>
      <c r="L14" s="21"/>
    </row>
    <row r="15" spans="1:12" ht="13.25" customHeight="1" x14ac:dyDescent="0.25">
      <c r="B15" s="9" t="s">
        <v>42</v>
      </c>
      <c r="C15" s="54">
        <v>1.8518102339273557</v>
      </c>
      <c r="D15" s="54">
        <v>1.7760347608674023</v>
      </c>
      <c r="E15" s="54">
        <v>1.7749830560213296</v>
      </c>
      <c r="F15" s="54">
        <v>1.9233373190788952</v>
      </c>
      <c r="G15" s="54">
        <v>1.9381778960651448</v>
      </c>
      <c r="H15" s="10"/>
      <c r="I15" s="11">
        <f t="shared" si="1"/>
        <v>7.7160552332842247E-3</v>
      </c>
      <c r="J15" s="45">
        <f>G15/G$30</f>
        <v>2.9078572330527063E-3</v>
      </c>
      <c r="K15" s="45">
        <f>G15/G$31</f>
        <v>2.6453786444190214E-4</v>
      </c>
      <c r="L15" s="21"/>
    </row>
    <row r="16" spans="1:12" ht="13.25" customHeight="1" x14ac:dyDescent="0.25">
      <c r="B16" s="9" t="s">
        <v>13</v>
      </c>
      <c r="C16" s="54">
        <v>1.5157885984448385</v>
      </c>
      <c r="D16" s="54">
        <v>1.5747418388106289</v>
      </c>
      <c r="E16" s="54">
        <v>1.6085832771012665</v>
      </c>
      <c r="F16" s="54">
        <v>1.6610420447835503</v>
      </c>
      <c r="G16" s="54">
        <v>1.61394054732662</v>
      </c>
      <c r="H16" s="10"/>
      <c r="I16" s="11">
        <f t="shared" ref="I16:I24" si="2">G16/F16-1</f>
        <v>-2.8356595550877883E-2</v>
      </c>
      <c r="J16" s="45">
        <f t="shared" ref="J16:J24" si="3">G16/G$30</f>
        <v>2.4214024439080765E-3</v>
      </c>
      <c r="K16" s="45">
        <f t="shared" ref="K16:K24" si="4">G16/G$31</f>
        <v>2.2028338399316281E-4</v>
      </c>
      <c r="L16" s="21"/>
    </row>
    <row r="17" spans="1:12" ht="13.25" customHeight="1" x14ac:dyDescent="0.25">
      <c r="B17" s="9" t="s">
        <v>43</v>
      </c>
      <c r="C17" s="54">
        <v>30.204731601989852</v>
      </c>
      <c r="D17" s="54">
        <v>30.131937713991441</v>
      </c>
      <c r="E17" s="54">
        <v>31.473470935420913</v>
      </c>
      <c r="F17" s="54">
        <v>29.603350270680028</v>
      </c>
      <c r="G17" s="54">
        <v>27.1060361701288</v>
      </c>
      <c r="H17" s="10"/>
      <c r="I17" s="11">
        <f t="shared" si="2"/>
        <v>-8.4359171435560043E-2</v>
      </c>
      <c r="J17" s="45">
        <f t="shared" si="3"/>
        <v>4.0667311033067338E-2</v>
      </c>
      <c r="K17" s="45">
        <f t="shared" si="4"/>
        <v>3.6996464238336435E-3</v>
      </c>
      <c r="L17" s="21"/>
    </row>
    <row r="18" spans="1:12" ht="13.25" customHeight="1" x14ac:dyDescent="0.25">
      <c r="B18" s="9" t="s">
        <v>44</v>
      </c>
      <c r="C18" s="54">
        <v>8.1279413328064098</v>
      </c>
      <c r="D18" s="54">
        <v>8.3318954724068508</v>
      </c>
      <c r="E18" s="54">
        <v>7.9977182523776582</v>
      </c>
      <c r="F18" s="54">
        <v>8.8029529909343687</v>
      </c>
      <c r="G18" s="54">
        <v>8.8572999891922937</v>
      </c>
      <c r="H18" s="10"/>
      <c r="I18" s="11">
        <f t="shared" si="2"/>
        <v>6.1737235577532523E-3</v>
      </c>
      <c r="J18" s="45">
        <f t="shared" si="3"/>
        <v>1.3288648008616431E-2</v>
      </c>
      <c r="K18" s="45">
        <f t="shared" si="4"/>
        <v>1.2089144286595752E-3</v>
      </c>
      <c r="L18" s="21"/>
    </row>
    <row r="19" spans="1:12" ht="13.25" customHeight="1" x14ac:dyDescent="0.25">
      <c r="B19" s="9" t="s">
        <v>45</v>
      </c>
      <c r="C19" s="54">
        <v>6.1530930668440336</v>
      </c>
      <c r="D19" s="54">
        <v>5.4924442068492745</v>
      </c>
      <c r="E19" s="54">
        <v>5.3107864183197009</v>
      </c>
      <c r="F19" s="54">
        <v>5.6155580899867896</v>
      </c>
      <c r="G19" s="54">
        <v>5.7158027884335132</v>
      </c>
      <c r="H19" s="10"/>
      <c r="I19" s="11">
        <f t="shared" si="2"/>
        <v>1.7851244140003164E-2</v>
      </c>
      <c r="J19" s="45">
        <f t="shared" si="3"/>
        <v>8.5754452750660057E-3</v>
      </c>
      <c r="K19" s="45">
        <f t="shared" si="4"/>
        <v>7.8013801844144498E-4</v>
      </c>
      <c r="L19" s="21"/>
    </row>
    <row r="20" spans="1:12" ht="13.25" customHeight="1" x14ac:dyDescent="0.25">
      <c r="B20" s="9" t="s">
        <v>46</v>
      </c>
      <c r="C20" s="54">
        <v>4.120305172582861</v>
      </c>
      <c r="D20" s="54">
        <v>3.6334220023242612</v>
      </c>
      <c r="E20" s="54">
        <v>3.3672242101497911</v>
      </c>
      <c r="F20" s="54">
        <v>3.5339068817746737</v>
      </c>
      <c r="G20" s="54">
        <v>4.0356877407555878</v>
      </c>
      <c r="H20" s="10"/>
      <c r="I20" s="11">
        <f t="shared" si="2"/>
        <v>0.14199040205862112</v>
      </c>
      <c r="J20" s="45">
        <f t="shared" si="3"/>
        <v>6.0547609231964093E-3</v>
      </c>
      <c r="K20" s="45">
        <f t="shared" si="4"/>
        <v>5.5082261471522053E-4</v>
      </c>
      <c r="L20" s="21"/>
    </row>
    <row r="21" spans="1:12" ht="13.25" customHeight="1" x14ac:dyDescent="0.25">
      <c r="B21" s="9" t="s">
        <v>47</v>
      </c>
      <c r="C21" s="54">
        <v>2.0162891243030514</v>
      </c>
      <c r="D21" s="54">
        <v>2.1904293644364539</v>
      </c>
      <c r="E21" s="54">
        <v>2.3779027728613951</v>
      </c>
      <c r="F21" s="54">
        <v>2.5098990901483194</v>
      </c>
      <c r="G21" s="54">
        <v>2.4661914193544989</v>
      </c>
      <c r="H21" s="10"/>
      <c r="I21" s="11">
        <f t="shared" si="2"/>
        <v>-1.7414114760780142E-2</v>
      </c>
      <c r="J21" s="45">
        <f t="shared" si="3"/>
        <v>3.7000383563457282E-3</v>
      </c>
      <c r="K21" s="45">
        <f t="shared" si="4"/>
        <v>3.3660533055581527E-4</v>
      </c>
      <c r="L21" s="21"/>
    </row>
    <row r="22" spans="1:12" ht="13.25" customHeight="1" x14ac:dyDescent="0.25">
      <c r="B22" s="9" t="s">
        <v>48</v>
      </c>
      <c r="C22" s="54">
        <v>57.529832208771154</v>
      </c>
      <c r="D22" s="54">
        <v>54.224557517351691</v>
      </c>
      <c r="E22" s="54">
        <v>51.467532882386514</v>
      </c>
      <c r="F22" s="54">
        <v>56.779687320267378</v>
      </c>
      <c r="G22" s="54">
        <v>52.689624832326238</v>
      </c>
      <c r="H22" s="10"/>
      <c r="I22" s="11">
        <f t="shared" si="2"/>
        <v>-7.2033902984900755E-2</v>
      </c>
      <c r="J22" s="45">
        <f t="shared" si="3"/>
        <v>7.9050487051041882E-2</v>
      </c>
      <c r="K22" s="45">
        <f t="shared" si="4"/>
        <v>7.1914971580710413E-3</v>
      </c>
      <c r="L22" s="21"/>
    </row>
    <row r="23" spans="1:12" ht="13.25" customHeight="1" x14ac:dyDescent="0.25">
      <c r="B23" s="9" t="s">
        <v>49</v>
      </c>
      <c r="C23" s="54">
        <v>4.6938611632902898</v>
      </c>
      <c r="D23" s="54">
        <v>4.8931121468357199</v>
      </c>
      <c r="E23" s="54">
        <v>4.8744965920723766</v>
      </c>
      <c r="F23" s="54">
        <v>5.3566609992038412</v>
      </c>
      <c r="G23" s="54">
        <v>5.6387110158757752</v>
      </c>
      <c r="H23" s="10"/>
      <c r="I23" s="11">
        <f t="shared" si="2"/>
        <v>5.2654072511561845E-2</v>
      </c>
      <c r="J23" s="45">
        <f t="shared" si="3"/>
        <v>8.4597841332812486E-3</v>
      </c>
      <c r="K23" s="45">
        <f t="shared" si="4"/>
        <v>7.6961592296204248E-4</v>
      </c>
      <c r="L23" s="21"/>
    </row>
    <row r="24" spans="1:12" ht="13.25" customHeight="1" x14ac:dyDescent="0.25">
      <c r="B24" s="9" t="s">
        <v>50</v>
      </c>
      <c r="C24" s="54">
        <v>140.94045632340311</v>
      </c>
      <c r="D24" s="54">
        <v>153.03087104890508</v>
      </c>
      <c r="E24" s="54">
        <v>157.9848792053393</v>
      </c>
      <c r="F24" s="54">
        <v>166.46017702080604</v>
      </c>
      <c r="G24" s="54">
        <v>165.3086172349492</v>
      </c>
      <c r="H24" s="10"/>
      <c r="I24" s="11">
        <f t="shared" si="2"/>
        <v>-6.9179296001403712E-3</v>
      </c>
      <c r="J24" s="45">
        <f t="shared" si="3"/>
        <v>0.24801328056030597</v>
      </c>
      <c r="K24" s="45">
        <f t="shared" si="4"/>
        <v>2.2562628882497295E-2</v>
      </c>
      <c r="L24" s="21"/>
    </row>
    <row r="25" spans="1:12" ht="13.25" customHeight="1" x14ac:dyDescent="0.25">
      <c r="B25" s="9" t="s">
        <v>51</v>
      </c>
      <c r="C25" s="54">
        <v>14.154970086522356</v>
      </c>
      <c r="D25" s="54">
        <v>11.986018002466167</v>
      </c>
      <c r="E25" s="54">
        <v>12.461379539508055</v>
      </c>
      <c r="F25" s="54">
        <v>15.973901083141579</v>
      </c>
      <c r="G25" s="54">
        <v>16.589087507201455</v>
      </c>
      <c r="H25" s="10"/>
      <c r="I25" s="11">
        <f t="shared" si="1"/>
        <v>3.8511971550213797E-2</v>
      </c>
      <c r="J25" s="45">
        <f>G25/G$30</f>
        <v>2.4888684467763982E-2</v>
      </c>
      <c r="K25" s="45">
        <f>G25/G$31</f>
        <v>2.264210004202529E-3</v>
      </c>
      <c r="L25" s="21"/>
    </row>
    <row r="26" spans="1:12" ht="13.25" customHeight="1" x14ac:dyDescent="0.25">
      <c r="B26" s="9" t="s">
        <v>52</v>
      </c>
      <c r="C26" s="54">
        <v>197.79327627147575</v>
      </c>
      <c r="D26" s="54">
        <v>198.68940790520779</v>
      </c>
      <c r="E26" s="54">
        <v>204.48112672834745</v>
      </c>
      <c r="F26" s="54">
        <v>212.51457609338189</v>
      </c>
      <c r="G26" s="54">
        <v>229.05122705891145</v>
      </c>
      <c r="H26" s="10"/>
      <c r="I26" s="11">
        <f t="shared" si="1"/>
        <v>7.781419641664078E-2</v>
      </c>
      <c r="J26" s="45">
        <f>G26/G$30</f>
        <v>0.34364661195190238</v>
      </c>
      <c r="K26" s="45">
        <f>G26/G$31</f>
        <v>3.1262724942316161E-2</v>
      </c>
      <c r="L26" s="21"/>
    </row>
    <row r="27" spans="1:12" ht="13.25" customHeight="1" x14ac:dyDescent="0.25">
      <c r="B27" s="9" t="s">
        <v>53</v>
      </c>
      <c r="C27" s="54">
        <v>3.6864755342711537</v>
      </c>
      <c r="D27" s="54">
        <v>3.4500889178201861</v>
      </c>
      <c r="E27" s="54">
        <v>3.298602658969831</v>
      </c>
      <c r="F27" s="54">
        <v>3.7946959929436992</v>
      </c>
      <c r="G27" s="54">
        <v>3.6788389023402552</v>
      </c>
      <c r="H27" s="10"/>
      <c r="I27" s="11">
        <f t="shared" si="1"/>
        <v>-3.0531323410065592E-2</v>
      </c>
      <c r="J27" s="45">
        <f>G27/G$30</f>
        <v>5.5193789657408364E-3</v>
      </c>
      <c r="K27" s="45">
        <f>G27/G$31</f>
        <v>5.0211705995958391E-4</v>
      </c>
      <c r="L27" s="21"/>
    </row>
    <row r="28" spans="1:12" ht="13.25" customHeight="1" x14ac:dyDescent="0.25">
      <c r="B28" s="9" t="s">
        <v>54</v>
      </c>
      <c r="C28" s="54">
        <v>2.7764826407256264</v>
      </c>
      <c r="D28" s="54">
        <v>2.9785517834794168</v>
      </c>
      <c r="E28" s="54">
        <v>3.5746808210194061</v>
      </c>
      <c r="F28" s="54">
        <v>3.8514663646471661</v>
      </c>
      <c r="G28" s="54">
        <v>3.9068932628997559</v>
      </c>
      <c r="H28" s="10"/>
      <c r="I28" s="11">
        <f t="shared" si="1"/>
        <v>1.4391115747850458E-2</v>
      </c>
      <c r="J28" s="45">
        <f>G28/G$30</f>
        <v>5.861529974287817E-3</v>
      </c>
      <c r="K28" s="45">
        <f>G28/G$31</f>
        <v>5.332437246695431E-4</v>
      </c>
      <c r="L28" s="21"/>
    </row>
    <row r="29" spans="1:12" ht="13.25" customHeight="1" x14ac:dyDescent="0.25">
      <c r="B29" s="9" t="s">
        <v>55</v>
      </c>
      <c r="C29" s="54">
        <v>3.4228002085614904</v>
      </c>
      <c r="D29" s="54">
        <v>3.2476709951263714</v>
      </c>
      <c r="E29" s="54">
        <v>3.1801549739646768</v>
      </c>
      <c r="F29" s="54">
        <v>3.4368768647982586</v>
      </c>
      <c r="G29" s="54">
        <v>3.5457383371271427</v>
      </c>
      <c r="H29" s="10"/>
      <c r="I29" s="11">
        <f t="shared" si="1"/>
        <v>3.1674533773345948E-2</v>
      </c>
      <c r="J29" s="45">
        <f>G29/G$30</f>
        <v>5.3196875741177508E-3</v>
      </c>
      <c r="K29" s="45">
        <f>G29/G$31</f>
        <v>4.8395044101868584E-4</v>
      </c>
      <c r="L29" s="21"/>
    </row>
    <row r="30" spans="1:12" ht="13.25" customHeight="1" x14ac:dyDescent="0.25">
      <c r="B30" s="56" t="s">
        <v>28</v>
      </c>
      <c r="C30" s="69">
        <f>SUM(C10:C29)</f>
        <v>610.98206370467358</v>
      </c>
      <c r="D30" s="69">
        <f t="shared" ref="D30:G30" si="5">SUM(D10:D29)</f>
        <v>619.01483324920264</v>
      </c>
      <c r="E30" s="69">
        <f t="shared" si="5"/>
        <v>630.05996524647333</v>
      </c>
      <c r="F30" s="69">
        <f t="shared" si="5"/>
        <v>664.23525143533209</v>
      </c>
      <c r="G30" s="69">
        <f t="shared" si="5"/>
        <v>666.53131179704462</v>
      </c>
      <c r="H30" s="58"/>
      <c r="I30" s="59">
        <f t="shared" si="1"/>
        <v>3.4566975431535862E-3</v>
      </c>
      <c r="J30" s="60">
        <f>G30/G$30</f>
        <v>1</v>
      </c>
      <c r="K30" s="60">
        <f>G30/G$31</f>
        <v>9.0973470579979898E-2</v>
      </c>
      <c r="L30" s="57"/>
    </row>
    <row r="31" spans="1:12" s="1" customFormat="1" ht="13.25" customHeight="1" x14ac:dyDescent="0.3">
      <c r="A31" s="13"/>
      <c r="B31" s="62" t="s">
        <v>29</v>
      </c>
      <c r="C31" s="63">
        <v>6550.4189953125542</v>
      </c>
      <c r="D31" s="63">
        <v>6690.546082732998</v>
      </c>
      <c r="E31" s="63">
        <v>6793.5818895776074</v>
      </c>
      <c r="F31" s="63">
        <v>7106.6965941776525</v>
      </c>
      <c r="G31" s="63">
        <v>7326.6558651410296</v>
      </c>
      <c r="H31" s="6"/>
      <c r="I31" s="7">
        <f t="shared" si="1"/>
        <v>3.095098658687423E-2</v>
      </c>
      <c r="J31" s="64"/>
      <c r="K31" s="64">
        <f>G31/G$31</f>
        <v>1</v>
      </c>
      <c r="L31" s="19"/>
    </row>
    <row r="32" spans="1:12" ht="7" customHeight="1" x14ac:dyDescent="0.25">
      <c r="B32" s="46"/>
      <c r="C32" s="47"/>
      <c r="D32" s="47"/>
      <c r="E32" s="47"/>
      <c r="F32" s="47"/>
      <c r="G32" s="47"/>
      <c r="H32" s="46"/>
      <c r="I32" s="46"/>
      <c r="J32" s="47"/>
      <c r="K32" s="47"/>
      <c r="L32" s="47"/>
    </row>
    <row r="33" spans="1:12" x14ac:dyDescent="0.25">
      <c r="A33" s="25"/>
      <c r="B33" s="26"/>
      <c r="C33" s="27"/>
      <c r="D33" s="27"/>
      <c r="E33" s="27"/>
      <c r="F33" s="27"/>
      <c r="G33" s="27"/>
      <c r="H33" s="28"/>
      <c r="I33" s="28"/>
      <c r="J33" s="27"/>
      <c r="K33" s="27"/>
      <c r="L33" s="27"/>
    </row>
    <row r="34" spans="1:12" x14ac:dyDescent="0.25">
      <c r="A34" s="25"/>
      <c r="B34" s="30"/>
      <c r="C34" s="27"/>
      <c r="D34" s="27"/>
      <c r="E34" s="27"/>
      <c r="F34" s="27"/>
      <c r="G34" s="27"/>
      <c r="H34" s="28"/>
      <c r="I34" s="28"/>
      <c r="J34" s="27"/>
      <c r="K34" s="27"/>
      <c r="L34" s="27"/>
    </row>
    <row r="35" spans="1:12" x14ac:dyDescent="0.25">
      <c r="A35" s="29"/>
      <c r="B35" s="30"/>
      <c r="C35" s="31"/>
      <c r="D35" s="31"/>
      <c r="E35" s="31"/>
      <c r="F35" s="31"/>
      <c r="G35" s="31"/>
      <c r="H35" s="32"/>
      <c r="I35" s="32"/>
      <c r="J35" s="31"/>
      <c r="K35" s="31"/>
      <c r="L35" s="31"/>
    </row>
  </sheetData>
  <mergeCells count="11">
    <mergeCell ref="H6:H7"/>
    <mergeCell ref="I6:I7"/>
    <mergeCell ref="J6:J7"/>
    <mergeCell ref="K6:K7"/>
    <mergeCell ref="L6:L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AACBA-1F83-4CD5-8F6D-3D08D662A9F1}">
  <dimension ref="A1:W35"/>
  <sheetViews>
    <sheetView zoomScaleNormal="100" workbookViewId="0"/>
  </sheetViews>
  <sheetFormatPr defaultRowHeight="12.5" x14ac:dyDescent="0.25"/>
  <cols>
    <col min="1" max="1" width="9" style="15" customWidth="1"/>
    <col min="2" max="2" width="22.08984375" customWidth="1"/>
    <col min="3" max="7" width="11.81640625" style="17" customWidth="1"/>
    <col min="8" max="8" width="1.36328125" customWidth="1"/>
    <col min="9" max="9" width="11.81640625" customWidth="1"/>
    <col min="10" max="10" width="10.81640625" customWidth="1"/>
    <col min="12" max="12" width="1.453125" customWidth="1"/>
  </cols>
  <sheetData>
    <row r="1" spans="1:12" ht="13" x14ac:dyDescent="0.3">
      <c r="A1" s="13"/>
      <c r="B1" s="2"/>
      <c r="C1"/>
      <c r="D1"/>
      <c r="E1"/>
      <c r="F1"/>
      <c r="G1"/>
      <c r="H1">
        <v>9</v>
      </c>
    </row>
    <row r="2" spans="1:12" x14ac:dyDescent="0.25">
      <c r="A2" s="14"/>
    </row>
    <row r="4" spans="1:12" x14ac:dyDescent="0.25">
      <c r="A4" s="14"/>
      <c r="B4" s="4" t="s">
        <v>74</v>
      </c>
      <c r="C4" s="18"/>
      <c r="D4" s="18"/>
      <c r="E4" s="18"/>
      <c r="F4" s="18"/>
      <c r="G4" s="18"/>
      <c r="H4" s="3"/>
      <c r="I4" s="3"/>
    </row>
    <row r="5" spans="1:12" x14ac:dyDescent="0.25">
      <c r="B5" s="3"/>
      <c r="C5" s="18"/>
      <c r="D5" s="18"/>
      <c r="E5" s="18"/>
      <c r="F5" s="18"/>
      <c r="G5" s="18"/>
      <c r="H5" s="3"/>
      <c r="I5" s="3"/>
    </row>
    <row r="6" spans="1:12" ht="13.25" customHeight="1" x14ac:dyDescent="0.25">
      <c r="B6" s="49"/>
      <c r="C6" s="43">
        <f t="shared" ref="C6:E6" si="0">D6-1</f>
        <v>2015</v>
      </c>
      <c r="D6" s="43">
        <f t="shared" si="0"/>
        <v>2016</v>
      </c>
      <c r="E6" s="43">
        <f t="shared" si="0"/>
        <v>2017</v>
      </c>
      <c r="F6" s="43">
        <f>G6-1</f>
        <v>2018</v>
      </c>
      <c r="G6" s="43">
        <v>2019</v>
      </c>
      <c r="H6" s="41"/>
      <c r="I6" s="41" t="s">
        <v>6</v>
      </c>
      <c r="J6" s="40" t="s">
        <v>35</v>
      </c>
      <c r="K6" s="40" t="s">
        <v>15</v>
      </c>
      <c r="L6" s="40"/>
    </row>
    <row r="7" spans="1:12" ht="13.25" customHeight="1" x14ac:dyDescent="0.25">
      <c r="B7" s="50"/>
      <c r="C7" s="51"/>
      <c r="D7" s="51"/>
      <c r="E7" s="51"/>
      <c r="F7" s="51"/>
      <c r="G7" s="51"/>
      <c r="H7" s="52"/>
      <c r="I7" s="52"/>
      <c r="J7" s="53"/>
      <c r="K7" s="53"/>
      <c r="L7" s="53"/>
    </row>
    <row r="8" spans="1:12" ht="7" customHeight="1" x14ac:dyDescent="0.25">
      <c r="B8" s="48"/>
      <c r="C8" s="37"/>
      <c r="D8" s="37"/>
      <c r="E8" s="37"/>
      <c r="F8" s="37"/>
      <c r="G8" s="37"/>
      <c r="H8" s="39"/>
      <c r="I8" s="38"/>
      <c r="J8" s="38"/>
      <c r="K8" s="38"/>
      <c r="L8" s="38"/>
    </row>
    <row r="9" spans="1:12" s="1" customFormat="1" ht="13.25" customHeight="1" x14ac:dyDescent="0.3">
      <c r="A9" s="13"/>
      <c r="B9" s="5" t="s">
        <v>2</v>
      </c>
      <c r="C9" s="20"/>
      <c r="D9" s="20"/>
      <c r="E9" s="20"/>
      <c r="F9" s="20"/>
      <c r="G9" s="20"/>
      <c r="H9" s="6"/>
      <c r="I9" s="8"/>
      <c r="J9" s="20"/>
      <c r="K9" s="20"/>
      <c r="L9" s="20"/>
    </row>
    <row r="10" spans="1:12" ht="13.25" customHeight="1" x14ac:dyDescent="0.25">
      <c r="B10" s="34" t="s">
        <v>37</v>
      </c>
      <c r="C10" s="44">
        <v>111.42789312075789</v>
      </c>
      <c r="D10" s="44">
        <v>114.69081936044888</v>
      </c>
      <c r="E10" s="44">
        <v>111.87165985058596</v>
      </c>
      <c r="F10" s="44">
        <v>111.37611840362887</v>
      </c>
      <c r="G10" s="44">
        <v>114.26712737573389</v>
      </c>
      <c r="H10" s="10"/>
      <c r="I10" s="11">
        <f>G10/F10-1</f>
        <v>2.5957171192014128E-2</v>
      </c>
      <c r="J10" s="65">
        <f>G10/G$30</f>
        <v>1.3330931746126679E-2</v>
      </c>
      <c r="K10" s="65">
        <f>G10/G$31</f>
        <v>1.2828358240707795E-3</v>
      </c>
      <c r="L10" s="21"/>
    </row>
    <row r="11" spans="1:12" ht="13.25" customHeight="1" x14ac:dyDescent="0.25">
      <c r="B11" s="9" t="s">
        <v>38</v>
      </c>
      <c r="C11" s="44">
        <v>263.43680041122548</v>
      </c>
      <c r="D11" s="44">
        <v>249.59552317887216</v>
      </c>
      <c r="E11" s="44">
        <v>270.16897422906561</v>
      </c>
      <c r="F11" s="44">
        <v>257.55758163590014</v>
      </c>
      <c r="G11" s="44">
        <v>242.60162965653885</v>
      </c>
      <c r="H11" s="10"/>
      <c r="I11" s="11">
        <f t="shared" ref="I11:I31" si="1">G11/F11-1</f>
        <v>-5.8068381774542321E-2</v>
      </c>
      <c r="J11" s="65">
        <f>G11/G$30</f>
        <v>2.8303028532571876E-2</v>
      </c>
      <c r="K11" s="65">
        <f>G11/G$31</f>
        <v>2.7236009922434719E-3</v>
      </c>
      <c r="L11" s="21"/>
    </row>
    <row r="12" spans="1:12" ht="13.25" customHeight="1" x14ac:dyDescent="0.25">
      <c r="B12" s="9" t="s">
        <v>39</v>
      </c>
      <c r="C12" s="44">
        <v>265.73009882609421</v>
      </c>
      <c r="D12" s="44">
        <v>259.27564791281384</v>
      </c>
      <c r="E12" s="44">
        <v>287.79058749509005</v>
      </c>
      <c r="F12" s="44">
        <v>293.84752370837822</v>
      </c>
      <c r="G12" s="44">
        <v>269.89005060426013</v>
      </c>
      <c r="H12" s="10"/>
      <c r="I12" s="11">
        <f t="shared" si="1"/>
        <v>-8.1530287551084157E-2</v>
      </c>
      <c r="J12" s="65">
        <f>G12/G$30</f>
        <v>3.1486621972507248E-2</v>
      </c>
      <c r="K12" s="65">
        <f>G12/G$31</f>
        <v>3.0299582515710085E-3</v>
      </c>
      <c r="L12" s="21"/>
    </row>
    <row r="13" spans="1:12" ht="13.25" customHeight="1" x14ac:dyDescent="0.25">
      <c r="B13" s="9" t="s">
        <v>40</v>
      </c>
      <c r="C13" s="44">
        <v>91.204360329324786</v>
      </c>
      <c r="D13" s="44">
        <v>87.401415225179491</v>
      </c>
      <c r="E13" s="44">
        <v>89.656097617317869</v>
      </c>
      <c r="F13" s="44">
        <v>94.56291773961</v>
      </c>
      <c r="G13" s="44">
        <v>91.640156280774349</v>
      </c>
      <c r="H13" s="10"/>
      <c r="I13" s="11">
        <f t="shared" si="1"/>
        <v>-3.0908114181542268E-2</v>
      </c>
      <c r="J13" s="65">
        <f>G13/G$30</f>
        <v>1.0691164612604219E-2</v>
      </c>
      <c r="K13" s="65">
        <f>G13/G$31</f>
        <v>1.0288109809032217E-3</v>
      </c>
      <c r="L13" s="21"/>
    </row>
    <row r="14" spans="1:12" ht="13.25" customHeight="1" x14ac:dyDescent="0.25">
      <c r="B14" s="9" t="s">
        <v>41</v>
      </c>
      <c r="C14" s="44">
        <v>1087.4802967720548</v>
      </c>
      <c r="D14" s="44">
        <v>1111.2779766914848</v>
      </c>
      <c r="E14" s="44">
        <v>1098.3680388728249</v>
      </c>
      <c r="F14" s="44">
        <v>1111.306683732354</v>
      </c>
      <c r="G14" s="44">
        <v>1064.7293922170159</v>
      </c>
      <c r="H14" s="10"/>
      <c r="I14" s="11">
        <f t="shared" si="1"/>
        <v>-4.1912185175479233E-2</v>
      </c>
      <c r="J14" s="65">
        <f>G14/G$30</f>
        <v>0.1242162569561036</v>
      </c>
      <c r="K14" s="65">
        <f>G14/G$31</f>
        <v>1.1953332849488929E-2</v>
      </c>
      <c r="L14" s="21"/>
    </row>
    <row r="15" spans="1:12" ht="13.25" customHeight="1" x14ac:dyDescent="0.25">
      <c r="B15" s="9" t="s">
        <v>42</v>
      </c>
      <c r="C15" s="44">
        <v>29.718685046089199</v>
      </c>
      <c r="D15" s="44">
        <v>29.021287788711817</v>
      </c>
      <c r="E15" s="44">
        <v>28.846691226733352</v>
      </c>
      <c r="F15" s="44">
        <v>28.248471162580671</v>
      </c>
      <c r="G15" s="44">
        <v>28.3994263498282</v>
      </c>
      <c r="H15" s="10"/>
      <c r="I15" s="11">
        <f t="shared" ref="I15:I22" si="2">G15/F15-1</f>
        <v>5.3438356496791073E-3</v>
      </c>
      <c r="J15" s="65">
        <f t="shared" ref="J15:J22" si="3">G15/G$30</f>
        <v>3.313208470305082E-3</v>
      </c>
      <c r="K15" s="65">
        <f t="shared" ref="K15:K22" si="4">G15/G$31</f>
        <v>3.1883011624877892E-4</v>
      </c>
      <c r="L15" s="21"/>
    </row>
    <row r="16" spans="1:12" ht="13.25" customHeight="1" x14ac:dyDescent="0.25">
      <c r="B16" s="9" t="s">
        <v>13</v>
      </c>
      <c r="C16" s="44">
        <v>23.268799385660156</v>
      </c>
      <c r="D16" s="44">
        <v>25.543082283602235</v>
      </c>
      <c r="E16" s="44">
        <v>25.520408241975989</v>
      </c>
      <c r="F16" s="44">
        <v>25.631663685806558</v>
      </c>
      <c r="G16" s="44">
        <v>23.810581099523834</v>
      </c>
      <c r="H16" s="10"/>
      <c r="I16" s="11">
        <f t="shared" si="2"/>
        <v>-7.1048161703648693E-2</v>
      </c>
      <c r="J16" s="65">
        <f t="shared" si="3"/>
        <v>2.7778525527261469E-3</v>
      </c>
      <c r="K16" s="65">
        <f t="shared" si="4"/>
        <v>2.6731280577285628E-4</v>
      </c>
      <c r="L16" s="21"/>
    </row>
    <row r="17" spans="1:12" ht="13.25" customHeight="1" x14ac:dyDescent="0.25">
      <c r="B17" s="9" t="s">
        <v>43</v>
      </c>
      <c r="C17" s="44">
        <v>428.35582976777073</v>
      </c>
      <c r="D17" s="44">
        <v>420.69163086464067</v>
      </c>
      <c r="E17" s="44">
        <v>425.80529044167599</v>
      </c>
      <c r="F17" s="44">
        <v>417.30517934311194</v>
      </c>
      <c r="G17" s="44">
        <v>376.4046328298403</v>
      </c>
      <c r="H17" s="10"/>
      <c r="I17" s="11">
        <f t="shared" si="2"/>
        <v>-9.8011116415219202E-2</v>
      </c>
      <c r="J17" s="65">
        <f t="shared" si="3"/>
        <v>4.3913105933614943E-2</v>
      </c>
      <c r="K17" s="65">
        <f t="shared" si="4"/>
        <v>4.2257590475042435E-3</v>
      </c>
      <c r="L17" s="21"/>
    </row>
    <row r="18" spans="1:12" ht="13.25" customHeight="1" x14ac:dyDescent="0.25">
      <c r="B18" s="9" t="s">
        <v>44</v>
      </c>
      <c r="C18" s="44">
        <v>122.72664223637426</v>
      </c>
      <c r="D18" s="44">
        <v>121.15612936616947</v>
      </c>
      <c r="E18" s="44">
        <v>116.97914988907506</v>
      </c>
      <c r="F18" s="44">
        <v>130.61379954262961</v>
      </c>
      <c r="G18" s="44">
        <v>132.45603693539894</v>
      </c>
      <c r="H18" s="10"/>
      <c r="I18" s="11">
        <f t="shared" si="2"/>
        <v>1.4104462156527831E-2</v>
      </c>
      <c r="J18" s="65">
        <f t="shared" si="3"/>
        <v>1.5452934087876792E-2</v>
      </c>
      <c r="K18" s="65">
        <f t="shared" si="4"/>
        <v>1.4870361511446963E-3</v>
      </c>
      <c r="L18" s="21"/>
    </row>
    <row r="19" spans="1:12" ht="13.25" customHeight="1" x14ac:dyDescent="0.25">
      <c r="B19" s="9" t="s">
        <v>45</v>
      </c>
      <c r="C19" s="44">
        <v>85.592529130692213</v>
      </c>
      <c r="D19" s="44">
        <v>73.943386814517339</v>
      </c>
      <c r="E19" s="44">
        <v>71.90634280989417</v>
      </c>
      <c r="F19" s="44">
        <v>72.67231772556039</v>
      </c>
      <c r="G19" s="44">
        <v>73.037194227053362</v>
      </c>
      <c r="H19" s="10"/>
      <c r="I19" s="11">
        <f t="shared" si="2"/>
        <v>5.0208458036371528E-3</v>
      </c>
      <c r="J19" s="65">
        <f t="shared" si="3"/>
        <v>8.5208569912488576E-3</v>
      </c>
      <c r="K19" s="65">
        <f t="shared" si="4"/>
        <v>8.1996223582301122E-4</v>
      </c>
      <c r="L19" s="21"/>
    </row>
    <row r="20" spans="1:12" ht="13.25" customHeight="1" x14ac:dyDescent="0.25">
      <c r="B20" s="9" t="s">
        <v>46</v>
      </c>
      <c r="C20" s="44">
        <v>53.846838215152474</v>
      </c>
      <c r="D20" s="44">
        <v>47.174051434743021</v>
      </c>
      <c r="E20" s="44">
        <v>45.880519970811037</v>
      </c>
      <c r="F20" s="44">
        <v>45.648108524205711</v>
      </c>
      <c r="G20" s="44">
        <v>48.557208885149663</v>
      </c>
      <c r="H20" s="10"/>
      <c r="I20" s="11">
        <f t="shared" si="2"/>
        <v>6.3728825903078823E-2</v>
      </c>
      <c r="J20" s="65">
        <f t="shared" si="3"/>
        <v>5.6649086425516583E-3</v>
      </c>
      <c r="K20" s="65">
        <f t="shared" si="4"/>
        <v>5.4513427006817558E-4</v>
      </c>
      <c r="L20" s="21"/>
    </row>
    <row r="21" spans="1:12" ht="13.25" customHeight="1" x14ac:dyDescent="0.25">
      <c r="B21" s="9" t="s">
        <v>47</v>
      </c>
      <c r="C21" s="44">
        <v>32.463691980489692</v>
      </c>
      <c r="D21" s="44">
        <v>33.834962640502276</v>
      </c>
      <c r="E21" s="44">
        <v>36.961570918894225</v>
      </c>
      <c r="F21" s="44">
        <v>37.947811624166917</v>
      </c>
      <c r="G21" s="44">
        <v>37.207828176067437</v>
      </c>
      <c r="H21" s="10"/>
      <c r="I21" s="11">
        <f t="shared" si="2"/>
        <v>-1.9500029551854925E-2</v>
      </c>
      <c r="J21" s="65">
        <f t="shared" si="3"/>
        <v>4.3408373801659015E-3</v>
      </c>
      <c r="K21" s="65">
        <f t="shared" si="4"/>
        <v>4.1771886645210128E-4</v>
      </c>
      <c r="L21" s="21"/>
    </row>
    <row r="22" spans="1:12" ht="13.25" customHeight="1" x14ac:dyDescent="0.25">
      <c r="B22" s="9" t="s">
        <v>48</v>
      </c>
      <c r="C22" s="44">
        <v>787.49955645506998</v>
      </c>
      <c r="D22" s="44">
        <v>734.43310683911022</v>
      </c>
      <c r="E22" s="44">
        <v>712.16984241761168</v>
      </c>
      <c r="F22" s="44">
        <v>731.96178503254862</v>
      </c>
      <c r="G22" s="44">
        <v>680.09099132691824</v>
      </c>
      <c r="H22" s="10"/>
      <c r="I22" s="11">
        <f t="shared" si="2"/>
        <v>-7.0865439653142293E-2</v>
      </c>
      <c r="J22" s="65">
        <f t="shared" si="3"/>
        <v>7.9342561546358728E-2</v>
      </c>
      <c r="K22" s="65">
        <f t="shared" si="4"/>
        <v>7.6351362578075581E-3</v>
      </c>
      <c r="L22" s="21"/>
    </row>
    <row r="23" spans="1:12" ht="13.25" customHeight="1" x14ac:dyDescent="0.25">
      <c r="B23" s="9" t="s">
        <v>49</v>
      </c>
      <c r="C23" s="44">
        <v>71.701015341392662</v>
      </c>
      <c r="D23" s="44">
        <v>67.922679757454887</v>
      </c>
      <c r="E23" s="44">
        <v>67.334885563256918</v>
      </c>
      <c r="F23" s="44">
        <v>67.274032560263777</v>
      </c>
      <c r="G23" s="44">
        <v>67.225663588635001</v>
      </c>
      <c r="H23" s="10"/>
      <c r="I23" s="11">
        <f t="shared" si="1"/>
        <v>-7.1898427651784225E-4</v>
      </c>
      <c r="J23" s="65">
        <f>G23/G$30</f>
        <v>7.8428569394357796E-3</v>
      </c>
      <c r="K23" s="65">
        <f>G23/G$31</f>
        <v>7.5471827750476595E-4</v>
      </c>
      <c r="L23" s="21"/>
    </row>
    <row r="24" spans="1:12" ht="13.25" customHeight="1" x14ac:dyDescent="0.25">
      <c r="B24" s="9" t="s">
        <v>50</v>
      </c>
      <c r="C24" s="44">
        <v>2066.5578636311143</v>
      </c>
      <c r="D24" s="44">
        <v>2178.8292625360814</v>
      </c>
      <c r="E24" s="44">
        <v>2222.4957251752785</v>
      </c>
      <c r="F24" s="44">
        <v>2248.4402063988655</v>
      </c>
      <c r="G24" s="44">
        <v>2230.1105338783505</v>
      </c>
      <c r="H24" s="10"/>
      <c r="I24" s="11">
        <f t="shared" si="1"/>
        <v>-8.1521725453718163E-3</v>
      </c>
      <c r="J24" s="65">
        <f>G24/G$30</f>
        <v>0.26017501267616405</v>
      </c>
      <c r="K24" s="65">
        <f>G24/G$31</f>
        <v>2.5036646585939303E-2</v>
      </c>
      <c r="L24" s="21"/>
    </row>
    <row r="25" spans="1:12" ht="13.25" customHeight="1" x14ac:dyDescent="0.25">
      <c r="B25" s="9" t="s">
        <v>51</v>
      </c>
      <c r="C25" s="44">
        <v>190.0703077592139</v>
      </c>
      <c r="D25" s="44">
        <v>153.06926014390484</v>
      </c>
      <c r="E25" s="44">
        <v>161.77622438616504</v>
      </c>
      <c r="F25" s="44">
        <v>174.39329927642703</v>
      </c>
      <c r="G25" s="44">
        <v>192.29563928723454</v>
      </c>
      <c r="H25" s="10"/>
      <c r="I25" s="11">
        <f t="shared" si="1"/>
        <v>0.10265497633845944</v>
      </c>
      <c r="J25" s="65">
        <f>G25/G$30</f>
        <v>2.2434098951194144E-2</v>
      </c>
      <c r="K25" s="65">
        <f>G25/G$31</f>
        <v>2.1588337832201716E-3</v>
      </c>
      <c r="L25" s="21"/>
    </row>
    <row r="26" spans="1:12" ht="13.25" customHeight="1" x14ac:dyDescent="0.25">
      <c r="B26" s="9" t="s">
        <v>52</v>
      </c>
      <c r="C26" s="44">
        <v>2592.3477947128754</v>
      </c>
      <c r="D26" s="44">
        <v>2584.3264386388255</v>
      </c>
      <c r="E26" s="44">
        <v>2645.4820736923884</v>
      </c>
      <c r="F26" s="44">
        <v>2682.0769732715908</v>
      </c>
      <c r="G26" s="44">
        <v>2772.0664895912455</v>
      </c>
      <c r="H26" s="10"/>
      <c r="I26" s="11">
        <f t="shared" si="1"/>
        <v>3.3552175130113993E-2</v>
      </c>
      <c r="J26" s="65">
        <f>G26/G$30</f>
        <v>0.32340210187443275</v>
      </c>
      <c r="K26" s="65">
        <f>G26/G$31</f>
        <v>3.1120990622793613E-2</v>
      </c>
      <c r="L26" s="21"/>
    </row>
    <row r="27" spans="1:12" ht="13.25" customHeight="1" x14ac:dyDescent="0.25">
      <c r="B27" s="9" t="s">
        <v>53</v>
      </c>
      <c r="C27" s="44">
        <v>46.408813610889737</v>
      </c>
      <c r="D27" s="44">
        <v>44.813353289703386</v>
      </c>
      <c r="E27" s="44">
        <v>44.863746100904024</v>
      </c>
      <c r="F27" s="44">
        <v>45.98586472049184</v>
      </c>
      <c r="G27" s="44">
        <v>40.992504941103846</v>
      </c>
      <c r="H27" s="10"/>
      <c r="I27" s="11">
        <f t="shared" si="1"/>
        <v>-0.10858466639125508</v>
      </c>
      <c r="J27" s="65">
        <f>G27/G$30</f>
        <v>4.7823752817003577E-3</v>
      </c>
      <c r="K27" s="65">
        <f>G27/G$31</f>
        <v>4.6020806739921515E-4</v>
      </c>
      <c r="L27" s="21"/>
    </row>
    <row r="28" spans="1:12" ht="13.25" customHeight="1" x14ac:dyDescent="0.25">
      <c r="B28" s="9" t="s">
        <v>54</v>
      </c>
      <c r="C28" s="44">
        <v>31.419011343940188</v>
      </c>
      <c r="D28" s="44">
        <v>33.865828323542019</v>
      </c>
      <c r="E28" s="44">
        <v>37.76146812873381</v>
      </c>
      <c r="F28" s="44">
        <v>31.506745909829068</v>
      </c>
      <c r="G28" s="44">
        <v>35.770201402899403</v>
      </c>
      <c r="H28" s="10"/>
      <c r="I28" s="11">
        <f t="shared" si="1"/>
        <v>0.13531881411276681</v>
      </c>
      <c r="J28" s="65">
        <f>G28/G$30</f>
        <v>4.1731171895069627E-3</v>
      </c>
      <c r="K28" s="65">
        <f>G28/G$31</f>
        <v>4.0157914920692199E-4</v>
      </c>
      <c r="L28" s="21"/>
    </row>
    <row r="29" spans="1:12" ht="13.25" customHeight="1" x14ac:dyDescent="0.25">
      <c r="B29" s="9" t="s">
        <v>55</v>
      </c>
      <c r="C29" s="44">
        <v>49.664900920188835</v>
      </c>
      <c r="D29" s="44">
        <v>50.725069062164827</v>
      </c>
      <c r="E29" s="44">
        <v>49.244281089198026</v>
      </c>
      <c r="F29" s="44">
        <v>47.98033977710179</v>
      </c>
      <c r="G29" s="44">
        <v>50.025169013829107</v>
      </c>
      <c r="H29" s="10"/>
      <c r="I29" s="11">
        <f t="shared" si="1"/>
        <v>4.2618064945492362E-2</v>
      </c>
      <c r="J29" s="65">
        <f>G29/G$30</f>
        <v>5.8361676628043788E-3</v>
      </c>
      <c r="K29" s="65">
        <f>G29/G$31</f>
        <v>5.6161452895475239E-4</v>
      </c>
      <c r="L29" s="21"/>
    </row>
    <row r="30" spans="1:12" ht="13.25" customHeight="1" x14ac:dyDescent="0.25">
      <c r="B30" s="56" t="s">
        <v>28</v>
      </c>
      <c r="C30" s="70">
        <f>SUM(C10:C29)</f>
        <v>8430.921728996369</v>
      </c>
      <c r="D30" s="70">
        <f t="shared" ref="D30:G30" si="5">SUM(D10:D29)</f>
        <v>8421.590912152471</v>
      </c>
      <c r="E30" s="70">
        <f t="shared" si="5"/>
        <v>8550.8835781174821</v>
      </c>
      <c r="F30" s="70">
        <f t="shared" si="5"/>
        <v>8656.3374237750504</v>
      </c>
      <c r="G30" s="70">
        <f t="shared" si="5"/>
        <v>8571.5784576673996</v>
      </c>
      <c r="H30" s="58"/>
      <c r="I30" s="59">
        <f t="shared" si="1"/>
        <v>-9.7915506245004336E-3</v>
      </c>
      <c r="J30" s="60">
        <f>G30/G$30</f>
        <v>1</v>
      </c>
      <c r="K30" s="61">
        <f>G30/G$31</f>
        <v>9.6230019664117566E-2</v>
      </c>
      <c r="L30" s="57"/>
    </row>
    <row r="31" spans="1:12" s="1" customFormat="1" ht="13.25" customHeight="1" x14ac:dyDescent="0.3">
      <c r="A31" s="13"/>
      <c r="B31" s="62" t="s">
        <v>29</v>
      </c>
      <c r="C31" s="35">
        <v>85727.876464950808</v>
      </c>
      <c r="D31" s="35">
        <v>86510.883222077202</v>
      </c>
      <c r="E31" s="35">
        <v>87708.744681393815</v>
      </c>
      <c r="F31" s="35">
        <v>88400.332718683931</v>
      </c>
      <c r="G31" s="35">
        <v>89073.851253338013</v>
      </c>
      <c r="H31" s="6"/>
      <c r="I31" s="7">
        <f t="shared" si="1"/>
        <v>7.6189592724431598E-3</v>
      </c>
      <c r="J31" s="64"/>
      <c r="K31" s="64">
        <f>G31/G$31</f>
        <v>1</v>
      </c>
      <c r="L31" s="19"/>
    </row>
    <row r="32" spans="1:12" ht="7" customHeight="1" x14ac:dyDescent="0.25">
      <c r="B32" s="46"/>
      <c r="C32" s="47"/>
      <c r="D32" s="47"/>
      <c r="E32" s="47"/>
      <c r="F32" s="47"/>
      <c r="G32" s="47"/>
      <c r="H32" s="46"/>
      <c r="I32" s="46"/>
      <c r="J32" s="47"/>
      <c r="K32" s="47"/>
      <c r="L32" s="47"/>
    </row>
    <row r="33" spans="1:12" x14ac:dyDescent="0.25">
      <c r="A33" s="25"/>
      <c r="B33" s="26"/>
      <c r="C33" s="27"/>
      <c r="D33" s="27"/>
      <c r="E33" s="27"/>
      <c r="F33" s="27"/>
      <c r="G33" s="27"/>
      <c r="H33" s="28"/>
      <c r="I33" s="28"/>
      <c r="J33" s="27"/>
      <c r="K33" s="27"/>
      <c r="L33" s="27"/>
    </row>
    <row r="34" spans="1:12" x14ac:dyDescent="0.25">
      <c r="A34" s="25"/>
      <c r="B34" s="30"/>
      <c r="C34" s="27"/>
      <c r="D34" s="27"/>
      <c r="E34" s="27"/>
      <c r="F34" s="27"/>
      <c r="G34" s="27"/>
      <c r="H34" s="28"/>
      <c r="I34" s="28"/>
      <c r="J34" s="27"/>
      <c r="K34" s="27"/>
      <c r="L34" s="27"/>
    </row>
    <row r="35" spans="1:12" x14ac:dyDescent="0.25">
      <c r="A35" s="29"/>
      <c r="B35" s="30"/>
      <c r="C35" s="31"/>
      <c r="D35" s="31"/>
      <c r="E35" s="31"/>
      <c r="F35" s="31"/>
      <c r="G35" s="31"/>
      <c r="H35" s="32"/>
      <c r="I35" s="32"/>
      <c r="J35" s="31"/>
      <c r="K35" s="31"/>
      <c r="L35" s="31"/>
    </row>
  </sheetData>
  <mergeCells count="11">
    <mergeCell ref="H6:H7"/>
    <mergeCell ref="I6:I7"/>
    <mergeCell ref="J6:J7"/>
    <mergeCell ref="K6:K7"/>
    <mergeCell ref="L6:L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69EC1-FD79-4250-B42A-FFC3588467E4}">
  <dimension ref="A1:W35"/>
  <sheetViews>
    <sheetView zoomScaleNormal="100" workbookViewId="0"/>
  </sheetViews>
  <sheetFormatPr defaultRowHeight="12.5" x14ac:dyDescent="0.25"/>
  <cols>
    <col min="1" max="1" width="9" style="15" customWidth="1"/>
    <col min="2" max="2" width="22.08984375" customWidth="1"/>
    <col min="3" max="7" width="11.81640625" style="17" customWidth="1"/>
    <col min="8" max="8" width="1.36328125" customWidth="1"/>
    <col min="9" max="9" width="11.81640625" customWidth="1"/>
    <col min="10" max="10" width="10.81640625" customWidth="1"/>
    <col min="12" max="12" width="1.453125" customWidth="1"/>
  </cols>
  <sheetData>
    <row r="1" spans="1:12" ht="13" x14ac:dyDescent="0.3">
      <c r="A1" s="13"/>
      <c r="B1" s="2"/>
      <c r="C1"/>
      <c r="D1"/>
      <c r="E1"/>
      <c r="F1"/>
      <c r="G1"/>
      <c r="H1">
        <v>9</v>
      </c>
    </row>
    <row r="2" spans="1:12" x14ac:dyDescent="0.25">
      <c r="A2" s="14"/>
    </row>
    <row r="4" spans="1:12" x14ac:dyDescent="0.25">
      <c r="A4" s="14"/>
      <c r="B4" s="4" t="s">
        <v>74</v>
      </c>
      <c r="C4" s="18"/>
      <c r="D4" s="18"/>
      <c r="E4" s="18"/>
      <c r="F4" s="18"/>
      <c r="G4" s="18"/>
      <c r="H4" s="3"/>
      <c r="I4" s="3"/>
    </row>
    <row r="5" spans="1:12" x14ac:dyDescent="0.25">
      <c r="B5" s="3"/>
      <c r="C5" s="18"/>
      <c r="D5" s="18"/>
      <c r="E5" s="18"/>
      <c r="F5" s="18"/>
      <c r="G5" s="18"/>
      <c r="H5" s="3"/>
      <c r="I5" s="3"/>
    </row>
    <row r="6" spans="1:12" ht="13.25" customHeight="1" x14ac:dyDescent="0.25">
      <c r="B6" s="49" t="s">
        <v>136</v>
      </c>
      <c r="C6" s="43">
        <f t="shared" ref="C6:E6" si="0">D6-1</f>
        <v>2015</v>
      </c>
      <c r="D6" s="43">
        <f t="shared" si="0"/>
        <v>2016</v>
      </c>
      <c r="E6" s="43">
        <f t="shared" si="0"/>
        <v>2017</v>
      </c>
      <c r="F6" s="43">
        <f>G6-1</f>
        <v>2018</v>
      </c>
      <c r="G6" s="43">
        <v>2019</v>
      </c>
      <c r="H6" s="41"/>
      <c r="I6" s="41" t="s">
        <v>6</v>
      </c>
      <c r="J6" s="40" t="s">
        <v>35</v>
      </c>
      <c r="K6" s="40" t="s">
        <v>15</v>
      </c>
      <c r="L6" s="40"/>
    </row>
    <row r="7" spans="1:12" ht="13.25" customHeight="1" x14ac:dyDescent="0.25">
      <c r="B7" s="50"/>
      <c r="C7" s="51"/>
      <c r="D7" s="51"/>
      <c r="E7" s="51"/>
      <c r="F7" s="51"/>
      <c r="G7" s="51"/>
      <c r="H7" s="52"/>
      <c r="I7" s="52"/>
      <c r="J7" s="53"/>
      <c r="K7" s="53"/>
      <c r="L7" s="53"/>
    </row>
    <row r="8" spans="1:12" ht="7" customHeight="1" x14ac:dyDescent="0.25">
      <c r="B8" s="48"/>
      <c r="C8" s="37"/>
      <c r="D8" s="37"/>
      <c r="E8" s="37"/>
      <c r="F8" s="37"/>
      <c r="G8" s="37"/>
      <c r="H8" s="39"/>
      <c r="I8" s="38"/>
      <c r="J8" s="38"/>
      <c r="K8" s="38"/>
      <c r="L8" s="38"/>
    </row>
    <row r="9" spans="1:12" s="1" customFormat="1" ht="13.25" customHeight="1" x14ac:dyDescent="0.3">
      <c r="A9" s="13"/>
      <c r="B9" s="5" t="s">
        <v>2</v>
      </c>
      <c r="C9" s="20"/>
      <c r="D9" s="20"/>
      <c r="E9" s="20"/>
      <c r="F9" s="20"/>
      <c r="G9" s="20"/>
      <c r="H9" s="6"/>
      <c r="I9" s="8"/>
      <c r="J9" s="20"/>
      <c r="K9" s="20"/>
      <c r="L9" s="20"/>
    </row>
    <row r="10" spans="1:12" ht="13.25" customHeight="1" x14ac:dyDescent="0.25">
      <c r="B10" s="34" t="s">
        <v>37</v>
      </c>
      <c r="C10" s="44">
        <v>2438.4836285671977</v>
      </c>
      <c r="D10" s="44">
        <v>2497.7101566046517</v>
      </c>
      <c r="E10" s="44">
        <v>2357.4717108776103</v>
      </c>
      <c r="F10" s="44">
        <v>2432.4672583649567</v>
      </c>
      <c r="G10" s="44">
        <v>2357.3421983108424</v>
      </c>
      <c r="H10" s="10"/>
      <c r="I10" s="11">
        <f>G10/F10-1</f>
        <v>-3.0884304730420697E-2</v>
      </c>
      <c r="J10" s="65">
        <f>G10/G$30</f>
        <v>1.1101433223541082E-2</v>
      </c>
      <c r="K10" s="65">
        <f>G10/G$31</f>
        <v>8.698841687799732E-4</v>
      </c>
      <c r="L10" s="21"/>
    </row>
    <row r="11" spans="1:12" ht="13.25" customHeight="1" x14ac:dyDescent="0.25">
      <c r="B11" s="9" t="s">
        <v>38</v>
      </c>
      <c r="C11" s="44">
        <v>5346.6914818341529</v>
      </c>
      <c r="D11" s="44">
        <v>5267.7620539662266</v>
      </c>
      <c r="E11" s="44">
        <v>5403.769957572491</v>
      </c>
      <c r="F11" s="44">
        <v>5302.2168160723422</v>
      </c>
      <c r="G11" s="44">
        <v>5530.1194172671912</v>
      </c>
      <c r="H11" s="10"/>
      <c r="I11" s="11">
        <f t="shared" ref="I11:I31" si="1">G11/F11-1</f>
        <v>4.2982512616990487E-2</v>
      </c>
      <c r="J11" s="65">
        <f>G11/G$30</f>
        <v>2.6042995146394264E-2</v>
      </c>
      <c r="K11" s="65">
        <f>G11/G$31</f>
        <v>2.0406724725797036E-3</v>
      </c>
      <c r="L11" s="21"/>
    </row>
    <row r="12" spans="1:12" ht="13.25" customHeight="1" x14ac:dyDescent="0.25">
      <c r="B12" s="9" t="s">
        <v>39</v>
      </c>
      <c r="C12" s="44">
        <v>5686.2111788239363</v>
      </c>
      <c r="D12" s="44">
        <v>5734.0553172289847</v>
      </c>
      <c r="E12" s="44">
        <v>5910.3892139426098</v>
      </c>
      <c r="F12" s="44">
        <v>6144.8202691857359</v>
      </c>
      <c r="G12" s="44">
        <v>6749.4981143291352</v>
      </c>
      <c r="H12" s="10"/>
      <c r="I12" s="11">
        <f t="shared" si="1"/>
        <v>9.8404480302810571E-2</v>
      </c>
      <c r="J12" s="65">
        <f>G12/G$30</f>
        <v>3.1785416076771517E-2</v>
      </c>
      <c r="K12" s="65">
        <f>G12/G$31</f>
        <v>2.4906360905397073E-3</v>
      </c>
      <c r="L12" s="21"/>
    </row>
    <row r="13" spans="1:12" ht="13.25" customHeight="1" x14ac:dyDescent="0.25">
      <c r="B13" s="9" t="s">
        <v>40</v>
      </c>
      <c r="C13" s="44">
        <v>1882.3821480198969</v>
      </c>
      <c r="D13" s="44">
        <v>2005.3266894809969</v>
      </c>
      <c r="E13" s="44">
        <v>1857.3455643455327</v>
      </c>
      <c r="F13" s="44">
        <v>1880.8612125850073</v>
      </c>
      <c r="G13" s="44">
        <v>1930.5992095056683</v>
      </c>
      <c r="H13" s="10"/>
      <c r="I13" s="11">
        <f t="shared" si="1"/>
        <v>2.6444267438692437E-2</v>
      </c>
      <c r="J13" s="65">
        <f>G13/G$30</f>
        <v>9.0917721750816728E-3</v>
      </c>
      <c r="K13" s="65">
        <f>G13/G$31</f>
        <v>7.1241149876818347E-4</v>
      </c>
      <c r="L13" s="21"/>
    </row>
    <row r="14" spans="1:12" ht="13.25" customHeight="1" x14ac:dyDescent="0.25">
      <c r="B14" s="9" t="s">
        <v>41</v>
      </c>
      <c r="C14" s="44">
        <v>29697.694440743664</v>
      </c>
      <c r="D14" s="44">
        <v>26217.649436418735</v>
      </c>
      <c r="E14" s="44">
        <v>28194.577343200355</v>
      </c>
      <c r="F14" s="44">
        <v>29769.689452889499</v>
      </c>
      <c r="G14" s="44">
        <v>30189.373569428855</v>
      </c>
      <c r="H14" s="10"/>
      <c r="I14" s="11">
        <f t="shared" si="1"/>
        <v>1.4097698842425066E-2</v>
      </c>
      <c r="J14" s="65">
        <f>G14/G$30</f>
        <v>0.14217083755667695</v>
      </c>
      <c r="K14" s="65">
        <f>G14/G$31</f>
        <v>1.1140197699022339E-2</v>
      </c>
      <c r="L14" s="21"/>
    </row>
    <row r="15" spans="1:12" ht="13.25" customHeight="1" x14ac:dyDescent="0.25">
      <c r="B15" s="9" t="s">
        <v>42</v>
      </c>
      <c r="C15" s="44">
        <v>660.60822191131615</v>
      </c>
      <c r="D15" s="44">
        <v>591.00205329274183</v>
      </c>
      <c r="E15" s="44">
        <v>558.96642761213889</v>
      </c>
      <c r="F15" s="44">
        <v>577.89500207795504</v>
      </c>
      <c r="G15" s="44">
        <v>600.54749084754587</v>
      </c>
      <c r="H15" s="10"/>
      <c r="I15" s="11">
        <f t="shared" ref="I15:I21" si="2">G15/F15-1</f>
        <v>3.9198277694284522E-2</v>
      </c>
      <c r="J15" s="65">
        <f t="shared" ref="J15:J21" si="3">G15/G$30</f>
        <v>2.8281587085601683E-3</v>
      </c>
      <c r="K15" s="65">
        <f t="shared" ref="K15:K21" si="4">G15/G$31</f>
        <v>2.2160836694101832E-4</v>
      </c>
      <c r="L15" s="21"/>
    </row>
    <row r="16" spans="1:12" ht="13.25" customHeight="1" x14ac:dyDescent="0.25">
      <c r="B16" s="9" t="s">
        <v>13</v>
      </c>
      <c r="C16" s="44">
        <v>510.0698359610671</v>
      </c>
      <c r="D16" s="44">
        <v>501.43202988227142</v>
      </c>
      <c r="E16" s="44">
        <v>456.5066598866685</v>
      </c>
      <c r="F16" s="44">
        <v>514.65193112219686</v>
      </c>
      <c r="G16" s="44">
        <v>518.29343880474175</v>
      </c>
      <c r="H16" s="10"/>
      <c r="I16" s="11">
        <f t="shared" si="2"/>
        <v>7.0756708803261237E-3</v>
      </c>
      <c r="J16" s="65">
        <f t="shared" si="3"/>
        <v>2.4407996451313741E-3</v>
      </c>
      <c r="K16" s="65">
        <f t="shared" si="4"/>
        <v>1.9125575299243266E-4</v>
      </c>
      <c r="L16" s="21"/>
    </row>
    <row r="17" spans="1:12" ht="13.25" customHeight="1" x14ac:dyDescent="0.25">
      <c r="B17" s="9" t="s">
        <v>43</v>
      </c>
      <c r="C17" s="44">
        <v>7693.0702795241632</v>
      </c>
      <c r="D17" s="44">
        <v>8702.7835393158039</v>
      </c>
      <c r="E17" s="44">
        <v>8899.2718942752745</v>
      </c>
      <c r="F17" s="44">
        <v>8971.6247699748728</v>
      </c>
      <c r="G17" s="44">
        <v>9159.6831290774935</v>
      </c>
      <c r="H17" s="10"/>
      <c r="I17" s="11">
        <f t="shared" si="2"/>
        <v>2.0961460596523374E-2</v>
      </c>
      <c r="J17" s="65">
        <f t="shared" si="3"/>
        <v>4.3135702011830368E-2</v>
      </c>
      <c r="K17" s="65">
        <f t="shared" si="4"/>
        <v>3.3800198166964919E-3</v>
      </c>
      <c r="L17" s="21"/>
    </row>
    <row r="18" spans="1:12" ht="13.25" customHeight="1" x14ac:dyDescent="0.25">
      <c r="B18" s="9" t="s">
        <v>44</v>
      </c>
      <c r="C18" s="44">
        <v>2452.1297783750956</v>
      </c>
      <c r="D18" s="44">
        <v>2564.5544774454252</v>
      </c>
      <c r="E18" s="44">
        <v>2525.1731011846141</v>
      </c>
      <c r="F18" s="44">
        <v>2613.0212384194615</v>
      </c>
      <c r="G18" s="44">
        <v>2557.0039627666965</v>
      </c>
      <c r="H18" s="10"/>
      <c r="I18" s="11">
        <f t="shared" si="2"/>
        <v>-2.1437742192500608E-2</v>
      </c>
      <c r="J18" s="65">
        <f t="shared" si="3"/>
        <v>1.2041700507174877E-2</v>
      </c>
      <c r="K18" s="65">
        <f t="shared" si="4"/>
        <v>9.4356146863710719E-4</v>
      </c>
      <c r="L18" s="21"/>
    </row>
    <row r="19" spans="1:12" ht="13.25" customHeight="1" x14ac:dyDescent="0.25">
      <c r="B19" s="9" t="s">
        <v>45</v>
      </c>
      <c r="C19" s="44">
        <v>1712.7375774273116</v>
      </c>
      <c r="D19" s="44">
        <v>1631.6872340193956</v>
      </c>
      <c r="E19" s="44">
        <v>1675.9226188636105</v>
      </c>
      <c r="F19" s="44">
        <v>1570.1444686014465</v>
      </c>
      <c r="G19" s="44">
        <v>1537.9111928092609</v>
      </c>
      <c r="H19" s="10"/>
      <c r="I19" s="11">
        <f t="shared" si="2"/>
        <v>-2.0528859883126804E-2</v>
      </c>
      <c r="J19" s="65">
        <f t="shared" si="3"/>
        <v>7.2424862300187586E-3</v>
      </c>
      <c r="K19" s="65">
        <f t="shared" si="4"/>
        <v>5.6750547314382582E-4</v>
      </c>
      <c r="L19" s="21"/>
    </row>
    <row r="20" spans="1:12" ht="13.25" customHeight="1" x14ac:dyDescent="0.25">
      <c r="B20" s="9" t="s">
        <v>46</v>
      </c>
      <c r="C20" s="44">
        <v>997.50676092236051</v>
      </c>
      <c r="D20" s="44">
        <v>1114.6297980727418</v>
      </c>
      <c r="E20" s="44">
        <v>1091.1769239491496</v>
      </c>
      <c r="F20" s="44">
        <v>1030.9979974785422</v>
      </c>
      <c r="G20" s="44">
        <v>1003.9832001086555</v>
      </c>
      <c r="H20" s="10"/>
      <c r="I20" s="11">
        <f t="shared" si="2"/>
        <v>-2.6202570165951178E-2</v>
      </c>
      <c r="J20" s="65">
        <f t="shared" si="3"/>
        <v>4.7280587695540171E-3</v>
      </c>
      <c r="K20" s="65">
        <f t="shared" si="4"/>
        <v>3.7048040463593919E-4</v>
      </c>
      <c r="L20" s="21"/>
    </row>
    <row r="21" spans="1:12" ht="13.25" customHeight="1" x14ac:dyDescent="0.25">
      <c r="B21" s="9" t="s">
        <v>47</v>
      </c>
      <c r="C21" s="44">
        <v>678.4738551521624</v>
      </c>
      <c r="D21" s="44">
        <v>671.83655028862574</v>
      </c>
      <c r="E21" s="44">
        <v>632.04366498067134</v>
      </c>
      <c r="F21" s="44">
        <v>687.24669924643126</v>
      </c>
      <c r="G21" s="44">
        <v>752.44942621562723</v>
      </c>
      <c r="H21" s="10"/>
      <c r="I21" s="11">
        <f t="shared" si="2"/>
        <v>9.4875285746284455E-2</v>
      </c>
      <c r="J21" s="65">
        <f t="shared" si="3"/>
        <v>3.5435105964717961E-3</v>
      </c>
      <c r="K21" s="65">
        <f t="shared" si="4"/>
        <v>2.7766178543851762E-4</v>
      </c>
      <c r="L21" s="21"/>
    </row>
    <row r="22" spans="1:12" ht="13.25" customHeight="1" x14ac:dyDescent="0.25">
      <c r="B22" s="9" t="s">
        <v>48</v>
      </c>
      <c r="C22" s="44">
        <v>19432.289119533169</v>
      </c>
      <c r="D22" s="44">
        <v>19341.932868107458</v>
      </c>
      <c r="E22" s="44">
        <v>18645.112389097205</v>
      </c>
      <c r="F22" s="44">
        <v>18084.230050778755</v>
      </c>
      <c r="G22" s="44">
        <v>18422.289497541326</v>
      </c>
      <c r="H22" s="10"/>
      <c r="I22" s="11">
        <f t="shared" si="1"/>
        <v>1.8693604638590156E-2</v>
      </c>
      <c r="J22" s="65">
        <f>G22/G$30</f>
        <v>8.6756100505154476E-2</v>
      </c>
      <c r="K22" s="65">
        <f>G22/G$31</f>
        <v>6.798019395773635E-3</v>
      </c>
      <c r="L22" s="21"/>
    </row>
    <row r="23" spans="1:12" ht="13.25" customHeight="1" x14ac:dyDescent="0.25">
      <c r="B23" s="9" t="s">
        <v>49</v>
      </c>
      <c r="C23" s="44">
        <v>1345.8725740232794</v>
      </c>
      <c r="D23" s="44">
        <v>1254.202106679141</v>
      </c>
      <c r="E23" s="44">
        <v>1259.1913380425992</v>
      </c>
      <c r="F23" s="44">
        <v>1293.3010833927206</v>
      </c>
      <c r="G23" s="44">
        <v>1308.5938950955165</v>
      </c>
      <c r="H23" s="10"/>
      <c r="I23" s="11">
        <f t="shared" si="1"/>
        <v>1.1824633798866335E-2</v>
      </c>
      <c r="J23" s="65">
        <f>G23/G$30</f>
        <v>6.1625621233717953E-3</v>
      </c>
      <c r="K23" s="65">
        <f>G23/G$31</f>
        <v>4.828849683009024E-4</v>
      </c>
      <c r="L23" s="21"/>
    </row>
    <row r="24" spans="1:12" ht="13.25" customHeight="1" x14ac:dyDescent="0.25">
      <c r="B24" s="9" t="s">
        <v>50</v>
      </c>
      <c r="C24" s="44">
        <v>43890.602588339258</v>
      </c>
      <c r="D24" s="44">
        <v>44874.329313381306</v>
      </c>
      <c r="E24" s="44">
        <v>50007.398371223891</v>
      </c>
      <c r="F24" s="44">
        <v>54981.904185030886</v>
      </c>
      <c r="G24" s="44">
        <v>56297.867470233679</v>
      </c>
      <c r="H24" s="10"/>
      <c r="I24" s="11">
        <f t="shared" si="1"/>
        <v>2.3934479984072166E-2</v>
      </c>
      <c r="J24" s="65">
        <f>G24/G$30</f>
        <v>0.26512358570444311</v>
      </c>
      <c r="K24" s="65">
        <f>G24/G$31</f>
        <v>2.0774507699187979E-2</v>
      </c>
      <c r="L24" s="21"/>
    </row>
    <row r="25" spans="1:12" ht="13.25" customHeight="1" x14ac:dyDescent="0.25">
      <c r="B25" s="9" t="s">
        <v>51</v>
      </c>
      <c r="C25" s="44">
        <v>3679.1222851599537</v>
      </c>
      <c r="D25" s="44">
        <v>4410.5708636662475</v>
      </c>
      <c r="E25" s="44">
        <v>4250.1745420441803</v>
      </c>
      <c r="F25" s="44">
        <v>3560.4115484252457</v>
      </c>
      <c r="G25" s="44">
        <v>3741.0797105014335</v>
      </c>
      <c r="H25" s="10"/>
      <c r="I25" s="11">
        <f t="shared" si="1"/>
        <v>5.0743617589965595E-2</v>
      </c>
      <c r="J25" s="65">
        <f>G25/G$30</f>
        <v>1.7617869234189006E-2</v>
      </c>
      <c r="K25" s="65">
        <f>G25/G$31</f>
        <v>1.3804979254352808E-3</v>
      </c>
      <c r="L25" s="21"/>
    </row>
    <row r="26" spans="1:12" ht="13.25" customHeight="1" x14ac:dyDescent="0.25">
      <c r="B26" s="9" t="s">
        <v>52</v>
      </c>
      <c r="C26" s="44">
        <v>53682.629650202391</v>
      </c>
      <c r="D26" s="44">
        <v>58609.416710471029</v>
      </c>
      <c r="E26" s="44">
        <v>63021.964301166263</v>
      </c>
      <c r="F26" s="44">
        <v>65670.350501160807</v>
      </c>
      <c r="G26" s="44">
        <v>67176.019713935486</v>
      </c>
      <c r="H26" s="10"/>
      <c r="I26" s="11">
        <f t="shared" si="1"/>
        <v>2.2927686563026128E-2</v>
      </c>
      <c r="J26" s="65">
        <f>G26/G$30</f>
        <v>0.31635207549073813</v>
      </c>
      <c r="K26" s="65">
        <f>G26/G$31</f>
        <v>2.4788660769181417E-2</v>
      </c>
      <c r="L26" s="21"/>
    </row>
    <row r="27" spans="1:12" ht="13.25" customHeight="1" x14ac:dyDescent="0.25">
      <c r="B27" s="9" t="s">
        <v>53</v>
      </c>
      <c r="C27" s="44">
        <v>853.92149286105894</v>
      </c>
      <c r="D27" s="44">
        <v>856.01884133903263</v>
      </c>
      <c r="E27" s="44">
        <v>892.29313404568313</v>
      </c>
      <c r="F27" s="44">
        <v>890.05998079695621</v>
      </c>
      <c r="G27" s="44">
        <v>886.97379281645965</v>
      </c>
      <c r="H27" s="10"/>
      <c r="I27" s="11">
        <f t="shared" si="1"/>
        <v>-3.4673932623430215E-3</v>
      </c>
      <c r="J27" s="65">
        <f>G27/G$30</f>
        <v>4.1770262879265241E-3</v>
      </c>
      <c r="K27" s="65">
        <f>G27/G$31</f>
        <v>3.2730269752377568E-4</v>
      </c>
      <c r="L27" s="21"/>
    </row>
    <row r="28" spans="1:12" ht="13.25" customHeight="1" x14ac:dyDescent="0.25">
      <c r="B28" s="9" t="s">
        <v>54</v>
      </c>
      <c r="C28" s="44">
        <v>536.60216138919054</v>
      </c>
      <c r="D28" s="44">
        <v>536.78295495683096</v>
      </c>
      <c r="E28" s="44">
        <v>572.45259459650197</v>
      </c>
      <c r="F28" s="44">
        <v>641.26473515818827</v>
      </c>
      <c r="G28" s="44">
        <v>790.11664682659284</v>
      </c>
      <c r="H28" s="10"/>
      <c r="I28" s="11">
        <f t="shared" si="1"/>
        <v>0.23212240359932701</v>
      </c>
      <c r="J28" s="65">
        <f>G28/G$30</f>
        <v>3.7208968642052881E-3</v>
      </c>
      <c r="K28" s="65">
        <f>G28/G$31</f>
        <v>2.9156138767484136E-4</v>
      </c>
      <c r="L28" s="21"/>
    </row>
    <row r="29" spans="1:12" ht="13.25" customHeight="1" x14ac:dyDescent="0.25">
      <c r="B29" s="9" t="s">
        <v>55</v>
      </c>
      <c r="C29" s="44">
        <v>747.33677452705513</v>
      </c>
      <c r="D29" s="44">
        <v>761.77393900804657</v>
      </c>
      <c r="E29" s="44">
        <v>791.01179536567565</v>
      </c>
      <c r="F29" s="44">
        <v>832.08237980867489</v>
      </c>
      <c r="G29" s="44">
        <v>836.00802075387367</v>
      </c>
      <c r="H29" s="10"/>
      <c r="I29" s="11">
        <f t="shared" si="1"/>
        <v>4.7178513095078589E-3</v>
      </c>
      <c r="J29" s="65">
        <f>G29/G$30</f>
        <v>3.93701314276481E-3</v>
      </c>
      <c r="K29" s="65">
        <f>G29/G$31</f>
        <v>3.0849578934614242E-4</v>
      </c>
      <c r="L29" s="21"/>
    </row>
    <row r="30" spans="1:12" ht="13.25" customHeight="1" x14ac:dyDescent="0.25">
      <c r="B30" s="56" t="s">
        <v>28</v>
      </c>
      <c r="C30" s="70">
        <f>SUM(C10:C29)</f>
        <v>183924.4358332977</v>
      </c>
      <c r="D30" s="70">
        <f t="shared" ref="D30:G30" si="5">SUM(D10:D29)</f>
        <v>188145.45693362568</v>
      </c>
      <c r="E30" s="70">
        <f t="shared" si="5"/>
        <v>199002.21354627275</v>
      </c>
      <c r="F30" s="70">
        <f t="shared" si="5"/>
        <v>207449.2415805707</v>
      </c>
      <c r="G30" s="70">
        <f t="shared" si="5"/>
        <v>212345.75309717609</v>
      </c>
      <c r="H30" s="58"/>
      <c r="I30" s="59">
        <f t="shared" si="1"/>
        <v>2.3603419705459094E-2</v>
      </c>
      <c r="J30" s="60">
        <f>G30/G$30</f>
        <v>1</v>
      </c>
      <c r="K30" s="61">
        <f>G30/G$31</f>
        <v>7.8357825630599218E-2</v>
      </c>
      <c r="L30" s="57"/>
    </row>
    <row r="31" spans="1:12" s="1" customFormat="1" ht="13.25" customHeight="1" x14ac:dyDescent="0.3">
      <c r="A31" s="13"/>
      <c r="B31" s="62" t="s">
        <v>29</v>
      </c>
      <c r="C31" s="35">
        <v>2323784.693053111</v>
      </c>
      <c r="D31" s="35">
        <v>2407861.8618299006</v>
      </c>
      <c r="E31" s="35">
        <v>2509733.0000609672</v>
      </c>
      <c r="F31" s="35">
        <v>2630037.6981598777</v>
      </c>
      <c r="G31" s="35">
        <v>2709949.534565106</v>
      </c>
      <c r="H31" s="6"/>
      <c r="I31" s="7">
        <f t="shared" si="1"/>
        <v>3.0384293145736763E-2</v>
      </c>
      <c r="J31" s="64"/>
      <c r="K31" s="64">
        <f>G31/G$31</f>
        <v>1</v>
      </c>
      <c r="L31" s="19"/>
    </row>
    <row r="32" spans="1:12" ht="7" customHeight="1" x14ac:dyDescent="0.25">
      <c r="B32" s="46"/>
      <c r="C32" s="47"/>
      <c r="D32" s="47"/>
      <c r="E32" s="47"/>
      <c r="F32" s="47"/>
      <c r="G32" s="47"/>
      <c r="H32" s="46"/>
      <c r="I32" s="46"/>
      <c r="J32" s="47"/>
      <c r="K32" s="47"/>
      <c r="L32" s="47"/>
    </row>
    <row r="33" spans="1:12" x14ac:dyDescent="0.25">
      <c r="A33" s="25"/>
      <c r="B33" s="26"/>
      <c r="C33" s="27"/>
      <c r="D33" s="27"/>
      <c r="E33" s="27"/>
      <c r="F33" s="27"/>
      <c r="G33" s="27"/>
      <c r="H33" s="28"/>
      <c r="I33" s="28"/>
      <c r="J33" s="27"/>
      <c r="K33" s="27"/>
      <c r="L33" s="27"/>
    </row>
    <row r="34" spans="1:12" x14ac:dyDescent="0.25">
      <c r="A34" s="25"/>
      <c r="B34" s="30"/>
      <c r="C34" s="27"/>
      <c r="D34" s="27"/>
      <c r="E34" s="27"/>
      <c r="F34" s="27"/>
      <c r="G34" s="27"/>
      <c r="H34" s="28"/>
      <c r="I34" s="28"/>
      <c r="J34" s="27"/>
      <c r="K34" s="27"/>
      <c r="L34" s="27"/>
    </row>
    <row r="35" spans="1:12" x14ac:dyDescent="0.25">
      <c r="A35" s="29"/>
      <c r="B35" s="30"/>
      <c r="C35" s="31"/>
      <c r="D35" s="31"/>
      <c r="E35" s="31"/>
      <c r="F35" s="31"/>
      <c r="G35" s="31"/>
      <c r="H35" s="32"/>
      <c r="I35" s="32"/>
      <c r="J35" s="31"/>
      <c r="K35" s="31"/>
      <c r="L35" s="31"/>
    </row>
  </sheetData>
  <mergeCells count="11">
    <mergeCell ref="H6:H7"/>
    <mergeCell ref="I6:I7"/>
    <mergeCell ref="J6:J7"/>
    <mergeCell ref="K6:K7"/>
    <mergeCell ref="L6:L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08F7E-705B-4509-BB2B-72FC3A6F56CA}">
  <dimension ref="A1:X31"/>
  <sheetViews>
    <sheetView zoomScaleNormal="100" workbookViewId="0"/>
  </sheetViews>
  <sheetFormatPr defaultRowHeight="12.5" x14ac:dyDescent="0.25"/>
  <cols>
    <col min="1" max="1" width="9" style="15" customWidth="1"/>
    <col min="2" max="2" width="22.08984375" customWidth="1"/>
    <col min="3" max="8" width="11.81640625" style="17" customWidth="1"/>
    <col min="9" max="9" width="1.36328125" customWidth="1"/>
    <col min="10" max="10" width="11.81640625" customWidth="1"/>
    <col min="11" max="11" width="3.08984375" customWidth="1"/>
    <col min="12" max="12" width="12.1796875" customWidth="1"/>
    <col min="14" max="14" width="1.26953125" customWidth="1"/>
  </cols>
  <sheetData>
    <row r="1" spans="1:14" ht="13" x14ac:dyDescent="0.3">
      <c r="A1" s="13">
        <v>2019</v>
      </c>
      <c r="B1" s="2"/>
      <c r="C1"/>
      <c r="D1"/>
      <c r="E1"/>
      <c r="F1"/>
      <c r="G1"/>
      <c r="H1"/>
    </row>
    <row r="2" spans="1:14" x14ac:dyDescent="0.25">
      <c r="A2" s="14"/>
    </row>
    <row r="4" spans="1:14" x14ac:dyDescent="0.25">
      <c r="A4" s="14"/>
      <c r="B4" s="4" t="s">
        <v>73</v>
      </c>
      <c r="C4" s="18"/>
      <c r="D4" s="18"/>
      <c r="E4" s="18"/>
      <c r="F4" s="18"/>
      <c r="G4" s="18"/>
      <c r="H4" s="18"/>
      <c r="I4" s="3"/>
      <c r="J4" s="3"/>
      <c r="K4" s="3"/>
    </row>
    <row r="5" spans="1:14" x14ac:dyDescent="0.25">
      <c r="B5" s="3"/>
      <c r="C5" s="18"/>
      <c r="D5" s="18"/>
      <c r="E5" s="18"/>
      <c r="F5" s="18"/>
      <c r="G5" s="18"/>
      <c r="H5" s="18"/>
      <c r="I5" s="3"/>
      <c r="J5" s="3"/>
      <c r="K5" s="3"/>
    </row>
    <row r="6" spans="1:14" ht="13.25" customHeight="1" x14ac:dyDescent="0.25">
      <c r="B6" s="49" t="s">
        <v>7</v>
      </c>
      <c r="C6" s="40" t="s">
        <v>3</v>
      </c>
      <c r="D6" s="40" t="s">
        <v>5</v>
      </c>
      <c r="E6" s="40" t="s">
        <v>0</v>
      </c>
      <c r="F6" s="40" t="s">
        <v>31</v>
      </c>
      <c r="G6" s="40" t="s">
        <v>32</v>
      </c>
      <c r="H6" s="40" t="s">
        <v>1</v>
      </c>
      <c r="I6" s="41"/>
      <c r="J6" s="41" t="s">
        <v>6</v>
      </c>
      <c r="K6" s="40"/>
      <c r="L6" s="40" t="s">
        <v>128</v>
      </c>
      <c r="M6" s="40" t="s">
        <v>16</v>
      </c>
      <c r="N6" s="40"/>
    </row>
    <row r="7" spans="1:14" ht="13.25" customHeight="1" x14ac:dyDescent="0.25">
      <c r="B7" s="49"/>
      <c r="C7" s="40"/>
      <c r="D7" s="40"/>
      <c r="E7" s="40"/>
      <c r="F7" s="40"/>
      <c r="G7" s="40"/>
      <c r="H7" s="40"/>
      <c r="I7" s="41"/>
      <c r="J7" s="41"/>
      <c r="K7" s="40"/>
      <c r="L7" s="40"/>
      <c r="M7" s="40"/>
      <c r="N7" s="40"/>
    </row>
    <row r="8" spans="1:14" ht="13.25" customHeight="1" x14ac:dyDescent="0.25">
      <c r="B8" s="50"/>
      <c r="C8" s="53"/>
      <c r="D8" s="53"/>
      <c r="E8" s="53"/>
      <c r="F8" s="53"/>
      <c r="G8" s="53"/>
      <c r="H8" s="53"/>
      <c r="I8" s="52"/>
      <c r="J8" s="52"/>
      <c r="K8" s="53"/>
      <c r="L8" s="53"/>
      <c r="M8" s="53"/>
      <c r="N8" s="53"/>
    </row>
    <row r="9" spans="1:14" ht="7" customHeight="1" x14ac:dyDescent="0.25">
      <c r="B9" s="48"/>
      <c r="C9" s="37"/>
      <c r="D9" s="37"/>
      <c r="E9" s="37"/>
      <c r="F9" s="37"/>
      <c r="G9" s="37"/>
      <c r="H9" s="37"/>
      <c r="I9" s="39"/>
      <c r="J9" s="38"/>
      <c r="K9" s="38"/>
      <c r="L9" s="38"/>
      <c r="M9" s="38"/>
      <c r="N9" s="38"/>
    </row>
    <row r="10" spans="1:14" s="1" customFormat="1" ht="13.25" customHeight="1" x14ac:dyDescent="0.3">
      <c r="A10" s="13"/>
      <c r="B10" s="5" t="s">
        <v>2</v>
      </c>
      <c r="C10" s="20"/>
      <c r="D10" s="20"/>
      <c r="E10" s="20"/>
      <c r="F10" s="20"/>
      <c r="G10" s="20"/>
      <c r="H10" s="20"/>
      <c r="I10" s="6"/>
      <c r="J10" s="8"/>
      <c r="K10" s="33"/>
      <c r="L10" s="20"/>
      <c r="M10" s="20"/>
      <c r="N10" s="20"/>
    </row>
    <row r="11" spans="1:14" ht="13.25" customHeight="1" x14ac:dyDescent="0.25">
      <c r="B11" s="34" t="s">
        <v>57</v>
      </c>
      <c r="C11" s="21">
        <v>0.33026982581691722</v>
      </c>
      <c r="D11" s="21">
        <v>0.45962713862712617</v>
      </c>
      <c r="E11" s="21">
        <v>0.24119527096084875</v>
      </c>
      <c r="F11" s="21">
        <v>0.22949072798768338</v>
      </c>
      <c r="G11" s="21">
        <v>0.69787453938848187</v>
      </c>
      <c r="H11" s="21">
        <f>SUM(C11:G11)</f>
        <v>1.9584575027810573</v>
      </c>
      <c r="I11" s="10"/>
      <c r="J11" s="11">
        <v>8.5013460026370558E-2</v>
      </c>
      <c r="K11" s="12"/>
      <c r="L11" s="21">
        <v>152.10015063166964</v>
      </c>
      <c r="M11" s="21">
        <v>101.40010042111309</v>
      </c>
      <c r="N11" s="21"/>
    </row>
    <row r="12" spans="1:14" ht="13.25" customHeight="1" x14ac:dyDescent="0.25">
      <c r="B12" s="9" t="s">
        <v>58</v>
      </c>
      <c r="C12" s="21">
        <v>0.41353529792697319</v>
      </c>
      <c r="D12" s="21">
        <v>0.50177074979748471</v>
      </c>
      <c r="E12" s="21">
        <v>0.31132333177443094</v>
      </c>
      <c r="F12" s="21">
        <v>0.27636630708111098</v>
      </c>
      <c r="G12" s="21">
        <v>1.5939494972212238</v>
      </c>
      <c r="H12" s="21">
        <f t="shared" ref="H12:H25" si="0">SUM(C12:G12)</f>
        <v>3.0969451838012239</v>
      </c>
      <c r="I12" s="10"/>
      <c r="J12" s="11">
        <v>-1.3470682812040891E-2</v>
      </c>
      <c r="K12" s="12"/>
      <c r="L12" s="21">
        <v>216.09328168734831</v>
      </c>
      <c r="M12" s="21">
        <v>120.38622935228318</v>
      </c>
      <c r="N12" s="21"/>
    </row>
    <row r="13" spans="1:14" ht="13.25" customHeight="1" x14ac:dyDescent="0.25">
      <c r="B13" s="9" t="s">
        <v>59</v>
      </c>
      <c r="C13" s="21">
        <v>27.643080844081823</v>
      </c>
      <c r="D13" s="21">
        <v>35.084339363380735</v>
      </c>
      <c r="E13" s="21">
        <v>21.748097844995833</v>
      </c>
      <c r="F13" s="21">
        <v>15.280300420705149</v>
      </c>
      <c r="G13" s="21">
        <v>32.352345791679795</v>
      </c>
      <c r="H13" s="21">
        <f t="shared" si="0"/>
        <v>132.10816426484334</v>
      </c>
      <c r="I13" s="10"/>
      <c r="J13" s="11">
        <v>5.4415005096033697E-2</v>
      </c>
      <c r="K13" s="12"/>
      <c r="L13" s="21">
        <v>7938.8194919120315</v>
      </c>
      <c r="M13" s="21">
        <v>595.73911840852702</v>
      </c>
      <c r="N13" s="21"/>
    </row>
    <row r="14" spans="1:14" ht="13.25" customHeight="1" x14ac:dyDescent="0.25">
      <c r="B14" s="9" t="s">
        <v>60</v>
      </c>
      <c r="C14" s="21">
        <v>0.53621622430675697</v>
      </c>
      <c r="D14" s="21">
        <v>0.75517939429076752</v>
      </c>
      <c r="E14" s="21">
        <v>0.45124080309013453</v>
      </c>
      <c r="F14" s="21">
        <v>0.23910388577108332</v>
      </c>
      <c r="G14" s="21">
        <v>4.9111483146058585</v>
      </c>
      <c r="H14" s="21">
        <f t="shared" si="0"/>
        <v>6.8928886220646008</v>
      </c>
      <c r="I14" s="10"/>
      <c r="J14" s="11">
        <v>9.4876186650879601E-2</v>
      </c>
      <c r="K14" s="12"/>
      <c r="L14" s="21">
        <v>375.79201562089008</v>
      </c>
      <c r="M14" s="21">
        <v>251.87132414268771</v>
      </c>
      <c r="N14" s="21"/>
    </row>
    <row r="15" spans="1:14" ht="13.25" customHeight="1" x14ac:dyDescent="0.25">
      <c r="B15" s="9" t="s">
        <v>61</v>
      </c>
      <c r="C15" s="21">
        <v>0.30141532686712863</v>
      </c>
      <c r="D15" s="21">
        <v>0.34839269067590922</v>
      </c>
      <c r="E15" s="21">
        <v>0.33555150900000225</v>
      </c>
      <c r="F15" s="21">
        <v>9.9134639867719782E-2</v>
      </c>
      <c r="G15" s="21">
        <v>1.3162022645947924</v>
      </c>
      <c r="H15" s="21">
        <f t="shared" si="0"/>
        <v>2.4006964310055521</v>
      </c>
      <c r="I15" s="10"/>
      <c r="J15" s="11">
        <v>-1.238804386401593E-2</v>
      </c>
      <c r="K15" s="12"/>
      <c r="L15" s="21">
        <v>165.78383293349879</v>
      </c>
      <c r="M15" s="21">
        <v>111.94046788217339</v>
      </c>
      <c r="N15" s="21"/>
    </row>
    <row r="16" spans="1:14" ht="13.25" customHeight="1" x14ac:dyDescent="0.25">
      <c r="B16" s="9" t="s">
        <v>62</v>
      </c>
      <c r="C16" s="21">
        <v>2.8635910804090545</v>
      </c>
      <c r="D16" s="21">
        <v>4.2477651505716905</v>
      </c>
      <c r="E16" s="21">
        <v>1.6166569098058332</v>
      </c>
      <c r="F16" s="21">
        <v>1.2017181719550079</v>
      </c>
      <c r="G16" s="21">
        <v>2.4763957728519057</v>
      </c>
      <c r="H16" s="21">
        <f t="shared" si="0"/>
        <v>12.406127085593491</v>
      </c>
      <c r="I16" s="10"/>
      <c r="J16" s="11">
        <v>8.1455814251952585E-2</v>
      </c>
      <c r="K16" s="12"/>
      <c r="L16" s="21">
        <v>716.81617682409251</v>
      </c>
      <c r="M16" s="21">
        <v>496.06655835577334</v>
      </c>
      <c r="N16" s="21"/>
    </row>
    <row r="17" spans="1:14" ht="13.25" customHeight="1" x14ac:dyDescent="0.25">
      <c r="B17" s="9" t="s">
        <v>63</v>
      </c>
      <c r="C17" s="21">
        <v>1.3810956025849332</v>
      </c>
      <c r="D17" s="21">
        <v>1.92704827645591</v>
      </c>
      <c r="E17" s="21">
        <v>0.98924464841803417</v>
      </c>
      <c r="F17" s="21">
        <v>0.76384525890201205</v>
      </c>
      <c r="G17" s="21">
        <v>2.5434490454175562</v>
      </c>
      <c r="H17" s="21">
        <f t="shared" si="0"/>
        <v>7.6046828317784456</v>
      </c>
      <c r="I17" s="10"/>
      <c r="J17" s="11">
        <v>-1.6098806967581814E-2</v>
      </c>
      <c r="K17" s="12"/>
      <c r="L17" s="21">
        <v>510.36280525242705</v>
      </c>
      <c r="M17" s="21">
        <v>200.29937411790701</v>
      </c>
      <c r="N17" s="21"/>
    </row>
    <row r="18" spans="1:14" ht="13.25" customHeight="1" x14ac:dyDescent="0.25">
      <c r="B18" s="9" t="s">
        <v>64</v>
      </c>
      <c r="C18" s="21">
        <v>1.1537673038166925</v>
      </c>
      <c r="D18" s="21">
        <v>1.6021814654326256</v>
      </c>
      <c r="E18" s="21">
        <v>0.84752066322502051</v>
      </c>
      <c r="F18" s="21">
        <v>0.56727154461547968</v>
      </c>
      <c r="G18" s="21">
        <v>2.2047299639601317</v>
      </c>
      <c r="H18" s="21">
        <f t="shared" si="0"/>
        <v>6.3754709410499499</v>
      </c>
      <c r="I18" s="10"/>
      <c r="J18" s="11">
        <v>3.1657237940694305E-2</v>
      </c>
      <c r="K18" s="12"/>
      <c r="L18" s="21">
        <v>454.63487553888933</v>
      </c>
      <c r="M18" s="21">
        <v>147.32173543061873</v>
      </c>
      <c r="N18" s="21"/>
    </row>
    <row r="19" spans="1:14" ht="13.25" customHeight="1" x14ac:dyDescent="0.25">
      <c r="B19" s="9" t="s">
        <v>65</v>
      </c>
      <c r="C19" s="21">
        <v>0.24962059536539047</v>
      </c>
      <c r="D19" s="21">
        <v>0.29679224835235535</v>
      </c>
      <c r="E19" s="21">
        <v>0.16207974466636141</v>
      </c>
      <c r="F19" s="21">
        <v>0.18060082676867231</v>
      </c>
      <c r="G19" s="21">
        <v>1.0209496548227481</v>
      </c>
      <c r="H19" s="21">
        <f t="shared" si="0"/>
        <v>1.9100430699755275</v>
      </c>
      <c r="I19" s="10"/>
      <c r="J19" s="11">
        <v>1.6337496956982278E-2</v>
      </c>
      <c r="K19" s="12"/>
      <c r="L19" s="21">
        <v>132.77577857303118</v>
      </c>
      <c r="M19" s="21">
        <v>90.942314091117254</v>
      </c>
      <c r="N19" s="21"/>
    </row>
    <row r="20" spans="1:14" ht="13.25" customHeight="1" x14ac:dyDescent="0.25">
      <c r="B20" s="9" t="s">
        <v>66</v>
      </c>
      <c r="C20" s="21">
        <v>0.58357623172457185</v>
      </c>
      <c r="D20" s="21">
        <v>0.73787664395734698</v>
      </c>
      <c r="E20" s="21">
        <v>0.43717729746305528</v>
      </c>
      <c r="F20" s="21">
        <v>0.58079866112969802</v>
      </c>
      <c r="G20" s="21">
        <v>2.4486833720253718</v>
      </c>
      <c r="H20" s="21">
        <f t="shared" si="0"/>
        <v>4.7881122063000436</v>
      </c>
      <c r="I20" s="10"/>
      <c r="J20" s="11">
        <v>7.0045076988591859E-3</v>
      </c>
      <c r="K20" s="12"/>
      <c r="L20" s="21">
        <v>354.02952124603837</v>
      </c>
      <c r="M20" s="21">
        <v>128.97250318617063</v>
      </c>
      <c r="N20" s="21"/>
    </row>
    <row r="21" spans="1:14" ht="13.25" customHeight="1" x14ac:dyDescent="0.25">
      <c r="B21" s="9" t="s">
        <v>67</v>
      </c>
      <c r="C21" s="21">
        <v>0.19578567461453378</v>
      </c>
      <c r="D21" s="21">
        <v>0.24697594996525385</v>
      </c>
      <c r="E21" s="21">
        <v>0.2308552351168987</v>
      </c>
      <c r="F21" s="21">
        <v>0.15003709616475419</v>
      </c>
      <c r="G21" s="21">
        <v>1.0510286726380158</v>
      </c>
      <c r="H21" s="21">
        <f t="shared" si="0"/>
        <v>1.8746826284994562</v>
      </c>
      <c r="I21" s="10"/>
      <c r="J21" s="11">
        <v>4.4760888027634449E-2</v>
      </c>
      <c r="K21" s="12"/>
      <c r="L21" s="21">
        <v>142.80128573589451</v>
      </c>
      <c r="M21" s="21">
        <v>114.05853493282308</v>
      </c>
      <c r="N21" s="21"/>
    </row>
    <row r="22" spans="1:14" ht="13.25" customHeight="1" x14ac:dyDescent="0.25">
      <c r="B22" s="9" t="s">
        <v>68</v>
      </c>
      <c r="C22" s="21">
        <v>6.3721835392283568</v>
      </c>
      <c r="D22" s="21">
        <v>7.6537396206400903</v>
      </c>
      <c r="E22" s="21">
        <v>4.2910197366334879</v>
      </c>
      <c r="F22" s="21">
        <v>3.6089904111389135</v>
      </c>
      <c r="G22" s="21">
        <v>7.2038247482009705</v>
      </c>
      <c r="H22" s="21">
        <f t="shared" si="0"/>
        <v>29.129758055841819</v>
      </c>
      <c r="I22" s="10"/>
      <c r="J22" s="11">
        <v>1.348171823569877E-2</v>
      </c>
      <c r="K22" s="12"/>
      <c r="L22" s="21">
        <v>1764.2793413178881</v>
      </c>
      <c r="M22" s="21">
        <v>566.20004535233898</v>
      </c>
      <c r="N22" s="21"/>
    </row>
    <row r="23" spans="1:14" ht="13.25" customHeight="1" x14ac:dyDescent="0.25">
      <c r="B23" s="9" t="s">
        <v>69</v>
      </c>
      <c r="C23" s="21">
        <v>15.697182002127658</v>
      </c>
      <c r="D23" s="21">
        <v>17.645871510113178</v>
      </c>
      <c r="E23" s="21">
        <v>10.52812089445113</v>
      </c>
      <c r="F23" s="21">
        <v>8.0127679527747997</v>
      </c>
      <c r="G23" s="21">
        <v>18.965868656996747</v>
      </c>
      <c r="H23" s="21">
        <f t="shared" si="0"/>
        <v>70.849811016463519</v>
      </c>
      <c r="I23" s="10"/>
      <c r="J23" s="11">
        <v>4.286856246452686E-2</v>
      </c>
      <c r="K23" s="12"/>
      <c r="L23" s="21">
        <v>4065.2419780453515</v>
      </c>
      <c r="M23" s="21">
        <v>1124.8594294536115</v>
      </c>
      <c r="N23" s="21"/>
    </row>
    <row r="24" spans="1:14" ht="13.25" customHeight="1" x14ac:dyDescent="0.25">
      <c r="B24" s="9" t="s">
        <v>70</v>
      </c>
      <c r="C24" s="21">
        <v>2.6681846244147578</v>
      </c>
      <c r="D24" s="21">
        <v>3.247915565826311</v>
      </c>
      <c r="E24" s="21">
        <v>1.5875749078032728</v>
      </c>
      <c r="F24" s="21">
        <v>1.3232570211839287</v>
      </c>
      <c r="G24" s="21">
        <v>3.4526097921298038</v>
      </c>
      <c r="H24" s="21">
        <f t="shared" si="0"/>
        <v>12.279541911358075</v>
      </c>
      <c r="I24" s="10"/>
      <c r="J24" s="11">
        <v>-1.2398275416296234E-2</v>
      </c>
      <c r="K24" s="12"/>
      <c r="L24" s="21">
        <v>735.90624837945916</v>
      </c>
      <c r="M24" s="21">
        <v>442.78354294792973</v>
      </c>
      <c r="N24" s="21"/>
    </row>
    <row r="25" spans="1:14" ht="13.25" customHeight="1" x14ac:dyDescent="0.25">
      <c r="B25" s="9" t="s">
        <v>71</v>
      </c>
      <c r="C25" s="21">
        <v>1.2849469040931676</v>
      </c>
      <c r="D25" s="21">
        <v>1.1806269480920171</v>
      </c>
      <c r="E25" s="21">
        <v>0.76791728716576524</v>
      </c>
      <c r="F25" s="21">
        <v>0.63639317393956052</v>
      </c>
      <c r="G25" s="21">
        <v>1.0923817072108655</v>
      </c>
      <c r="H25" s="21">
        <f t="shared" si="0"/>
        <v>4.9622660205013762</v>
      </c>
      <c r="I25" s="10"/>
      <c r="J25" s="11">
        <v>-1.8354261733825483E-2</v>
      </c>
      <c r="K25" s="12"/>
      <c r="L25" s="21">
        <v>294.92685250718858</v>
      </c>
      <c r="M25" s="21">
        <v>381.53538487346515</v>
      </c>
      <c r="N25" s="21"/>
    </row>
    <row r="26" spans="1:14" ht="13.25" customHeight="1" x14ac:dyDescent="0.25">
      <c r="B26" s="56" t="s">
        <v>28</v>
      </c>
      <c r="C26" s="57">
        <f>SUM(C11:C25)</f>
        <v>61.67445107737872</v>
      </c>
      <c r="D26" s="57">
        <f>SUM(D11:D25)</f>
        <v>75.936102716178809</v>
      </c>
      <c r="E26" s="57">
        <f>SUM(E11:E25)</f>
        <v>44.545576084570101</v>
      </c>
      <c r="F26" s="57">
        <f>SUM(F11:F25)</f>
        <v>33.150076099985576</v>
      </c>
      <c r="G26" s="57">
        <f>SUM(G11:G25)</f>
        <v>83.331441793744276</v>
      </c>
      <c r="H26" s="57">
        <f>SUM(H11:H25)</f>
        <v>298.63764777185742</v>
      </c>
      <c r="I26" s="58"/>
      <c r="J26" s="59">
        <f>'NWVisit$'!I25</f>
        <v>4.0771560812279395E-2</v>
      </c>
      <c r="K26" s="60"/>
      <c r="L26" s="57">
        <f>SUM(L11:L25)</f>
        <v>18020.3636362057</v>
      </c>
      <c r="M26" s="57">
        <v>436.38124800110666</v>
      </c>
      <c r="N26" s="57"/>
    </row>
    <row r="27" spans="1:14" s="1" customFormat="1" ht="13.25" customHeight="1" x14ac:dyDescent="0.3">
      <c r="A27" s="13"/>
      <c r="B27" s="62" t="s">
        <v>29</v>
      </c>
      <c r="C27" s="19">
        <v>1162.5628548728434</v>
      </c>
      <c r="D27" s="19">
        <v>1804.2041903605573</v>
      </c>
      <c r="E27" s="19">
        <v>1086.2797514269564</v>
      </c>
      <c r="F27" s="19">
        <v>1192.5267727400242</v>
      </c>
      <c r="G27" s="19">
        <v>2081.5086570693079</v>
      </c>
      <c r="H27" s="19">
        <f t="shared" ref="H27" si="1">SUM(C27:G27)</f>
        <v>7327.082226469689</v>
      </c>
      <c r="I27" s="6"/>
      <c r="J27" s="7">
        <v>3.1026947615532263E-2</v>
      </c>
      <c r="K27" s="16"/>
      <c r="L27" s="19">
        <v>438073.13731053559</v>
      </c>
      <c r="M27" s="19">
        <v>340.01303733118459</v>
      </c>
      <c r="N27" s="19"/>
    </row>
    <row r="28" spans="1:14" ht="7" customHeight="1" x14ac:dyDescent="0.25">
      <c r="B28" s="46"/>
      <c r="C28" s="47"/>
      <c r="D28" s="47"/>
      <c r="E28" s="47"/>
      <c r="F28" s="47"/>
      <c r="G28" s="47"/>
      <c r="H28" s="47"/>
      <c r="I28" s="46"/>
      <c r="J28" s="46"/>
      <c r="K28" s="46"/>
      <c r="L28" s="47"/>
      <c r="M28" s="47"/>
      <c r="N28" s="47"/>
    </row>
    <row r="29" spans="1:14" x14ac:dyDescent="0.25">
      <c r="A29" s="25"/>
      <c r="B29" s="26" t="s">
        <v>4</v>
      </c>
      <c r="C29" s="27"/>
      <c r="D29" s="27"/>
      <c r="E29" s="27"/>
      <c r="F29" s="27"/>
      <c r="G29" s="27"/>
      <c r="H29" s="27"/>
      <c r="I29" s="28"/>
      <c r="J29" s="28"/>
      <c r="K29" s="28"/>
      <c r="L29" s="27"/>
      <c r="M29" s="27"/>
      <c r="N29" s="27"/>
    </row>
    <row r="30" spans="1:14" x14ac:dyDescent="0.25">
      <c r="A30" s="25"/>
      <c r="B30" s="30" t="s">
        <v>33</v>
      </c>
      <c r="C30" s="27"/>
      <c r="D30" s="27"/>
      <c r="E30" s="27"/>
      <c r="F30" s="27"/>
      <c r="G30" s="27"/>
      <c r="H30" s="27"/>
      <c r="I30" s="28"/>
      <c r="J30" s="28"/>
      <c r="K30" s="28"/>
      <c r="L30" s="27"/>
      <c r="M30" s="27"/>
      <c r="N30" s="27"/>
    </row>
    <row r="31" spans="1:14" x14ac:dyDescent="0.25">
      <c r="A31" s="29"/>
      <c r="B31" s="30" t="s">
        <v>34</v>
      </c>
      <c r="C31" s="31"/>
      <c r="D31" s="31"/>
      <c r="E31" s="31"/>
      <c r="F31" s="31"/>
      <c r="G31" s="31"/>
      <c r="H31" s="31"/>
      <c r="I31" s="32"/>
      <c r="J31" s="32"/>
      <c r="K31" s="32"/>
      <c r="L31" s="31"/>
      <c r="M31" s="31"/>
      <c r="N31" s="31"/>
    </row>
  </sheetData>
  <mergeCells count="13">
    <mergeCell ref="L6:L8"/>
    <mergeCell ref="M6:M8"/>
    <mergeCell ref="N6:N8"/>
    <mergeCell ref="H6:H8"/>
    <mergeCell ref="I6:I8"/>
    <mergeCell ref="J6:J8"/>
    <mergeCell ref="K6:K8"/>
    <mergeCell ref="B6:B8"/>
    <mergeCell ref="C6:C8"/>
    <mergeCell ref="D6:D8"/>
    <mergeCell ref="E6:E8"/>
    <mergeCell ref="F6:F8"/>
    <mergeCell ref="G6:G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NECat19</vt:lpstr>
      <vt:lpstr>NEVisit$</vt:lpstr>
      <vt:lpstr>NEEmp</vt:lpstr>
      <vt:lpstr>NEWages</vt:lpstr>
      <vt:lpstr>NCCat19</vt:lpstr>
      <vt:lpstr>NCVisit$</vt:lpstr>
      <vt:lpstr>NCEmp</vt:lpstr>
      <vt:lpstr>NCWages</vt:lpstr>
      <vt:lpstr>NWCat19</vt:lpstr>
      <vt:lpstr>NWVisit$</vt:lpstr>
      <vt:lpstr>NWEmp</vt:lpstr>
      <vt:lpstr>NWWages</vt:lpstr>
      <vt:lpstr>SECat19</vt:lpstr>
      <vt:lpstr>SEVisit$</vt:lpstr>
      <vt:lpstr>SEEmp</vt:lpstr>
      <vt:lpstr>SEWages</vt:lpstr>
      <vt:lpstr>SCCat19</vt:lpstr>
      <vt:lpstr>SCVisit$</vt:lpstr>
      <vt:lpstr>SCEmp</vt:lpstr>
      <vt:lpstr>SCWages</vt:lpstr>
      <vt:lpstr>SWCat19</vt:lpstr>
      <vt:lpstr>SWVisit$</vt:lpstr>
      <vt:lpstr>SWEmp</vt:lpstr>
      <vt:lpstr>SWWages</vt:lpstr>
    </vt:vector>
  </TitlesOfParts>
  <Company>Tourism Economics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Pike</dc:creator>
  <cp:lastModifiedBy>Chris Pike</cp:lastModifiedBy>
  <cp:lastPrinted>2020-10-30T17:34:24Z</cp:lastPrinted>
  <dcterms:created xsi:type="dcterms:W3CDTF">2011-11-09T19:38:12Z</dcterms:created>
  <dcterms:modified xsi:type="dcterms:W3CDTF">2020-10-30T17:41:20Z</dcterms:modified>
</cp:coreProperties>
</file>